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1" sheetId="11" r:id="rId5"/>
    <sheet name="SO01 0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SO01'!$A$1:$H$31</definedName>
    <definedName name="_xlnm.Print_Area" localSheetId="5">'SO01 001 Pol'!$A$1:$I$174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24" i="1" s="1"/>
  <c r="D8" i="1" s="1"/>
  <c r="AN174" i="12"/>
  <c r="O23" i="11" s="1"/>
  <c r="AK173" i="12"/>
  <c r="AL173" i="12"/>
  <c r="AZ59" i="12"/>
  <c r="AZ31" i="12"/>
  <c r="AZ27" i="12"/>
  <c r="AZ22" i="12"/>
  <c r="AZ19" i="12"/>
  <c r="AZ16" i="12"/>
  <c r="AZ13" i="12"/>
  <c r="G11" i="12"/>
  <c r="G14" i="12"/>
  <c r="AO174" i="12" s="1"/>
  <c r="P23" i="11" s="1"/>
  <c r="G17" i="12"/>
  <c r="G20" i="12"/>
  <c r="G25" i="12"/>
  <c r="G28" i="12"/>
  <c r="G29" i="12"/>
  <c r="G33" i="12"/>
  <c r="G35" i="12"/>
  <c r="G38" i="12"/>
  <c r="G41" i="12"/>
  <c r="G44" i="12"/>
  <c r="G47" i="12"/>
  <c r="G51" i="12"/>
  <c r="G54" i="12"/>
  <c r="G57" i="12"/>
  <c r="G60" i="12"/>
  <c r="G63" i="12"/>
  <c r="G64" i="12"/>
  <c r="G67" i="12"/>
  <c r="G70" i="12"/>
  <c r="G73" i="12"/>
  <c r="G75" i="12"/>
  <c r="G76" i="12"/>
  <c r="G77" i="12"/>
  <c r="G80" i="12"/>
  <c r="G82" i="12"/>
  <c r="G85" i="12"/>
  <c r="G86" i="12"/>
  <c r="G87" i="12"/>
  <c r="G91" i="12"/>
  <c r="G94" i="12"/>
  <c r="G97" i="12"/>
  <c r="G100" i="12"/>
  <c r="G101" i="12"/>
  <c r="G102" i="12"/>
  <c r="G105" i="12"/>
  <c r="G108" i="12"/>
  <c r="G109" i="12"/>
  <c r="G112" i="12"/>
  <c r="G113" i="12"/>
  <c r="G114" i="12"/>
  <c r="G119" i="12"/>
  <c r="G123" i="12"/>
  <c r="F115" i="12" s="1"/>
  <c r="G125" i="12"/>
  <c r="G127" i="12"/>
  <c r="G130" i="12"/>
  <c r="G133" i="12"/>
  <c r="G134" i="12"/>
  <c r="G135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3" i="12"/>
  <c r="F151" i="12" s="1"/>
  <c r="F154" i="12"/>
  <c r="G157" i="12"/>
  <c r="G160" i="12"/>
  <c r="G161" i="12"/>
  <c r="G164" i="12"/>
  <c r="G166" i="12"/>
  <c r="F165" i="12" s="1"/>
  <c r="G167" i="12"/>
  <c r="G169" i="12"/>
  <c r="G170" i="12"/>
  <c r="F168" i="12" s="1"/>
  <c r="G171" i="12"/>
  <c r="G172" i="12"/>
  <c r="H24" i="11"/>
  <c r="H25" i="11" s="1"/>
  <c r="H22" i="11"/>
  <c r="O21" i="11" s="1"/>
  <c r="O23" i="1" s="1"/>
  <c r="J27" i="1" s="1"/>
  <c r="J28" i="1" s="1"/>
  <c r="B7" i="11"/>
  <c r="B6" i="11"/>
  <c r="C1" i="11"/>
  <c r="B1" i="11"/>
  <c r="B1" i="9"/>
  <c r="C1" i="9"/>
  <c r="B7" i="9"/>
  <c r="B6" i="9"/>
  <c r="P21" i="11" l="1"/>
  <c r="P23" i="1" s="1"/>
  <c r="J29" i="1" s="1"/>
  <c r="J30" i="1" s="1"/>
  <c r="F158" i="12"/>
  <c r="F8" i="12"/>
  <c r="G174" i="12" s="1"/>
  <c r="H23" i="11" s="1"/>
  <c r="H26" i="11" s="1"/>
  <c r="F88" i="12"/>
  <c r="F78" i="12"/>
  <c r="J31" i="1"/>
</calcChain>
</file>

<file path=xl/sharedStrings.xml><?xml version="1.0" encoding="utf-8"?>
<sst xmlns="http://schemas.openxmlformats.org/spreadsheetml/2006/main" count="606" uniqueCount="360">
  <si>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</si>
  <si>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</si>
  <si>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</si>
  <si>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</si>
  <si>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</si>
  <si>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</si>
  <si>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</si>
  <si>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</si>
  <si>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</si>
  <si>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</si>
  <si>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</si>
  <si>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</si>
  <si>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</si>
  <si>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</si>
  <si>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</si>
  <si>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</si>
  <si>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</si>
  <si>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</si>
  <si>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</si>
  <si>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</si>
  <si>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</si>
  <si>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</si>
  <si>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</si>
  <si>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</si>
  <si>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</si>
  <si>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</si>
  <si>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</si>
  <si>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</si>
  <si>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</si>
  <si>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</si>
  <si>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</si>
  <si>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</si>
  <si>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</si>
  <si>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</si>
  <si>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</si>
  <si>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</si>
  <si>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</si>
  <si>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</si>
  <si>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</si>
  <si>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</si>
  <si>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</si>
  <si>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</si>
  <si>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13/120/001</t>
  </si>
  <si>
    <t>Velká Bíteš, lokalita ul. Růžová - dešťová kanalizace</t>
  </si>
  <si>
    <t>Velká Bíteš</t>
  </si>
  <si>
    <t>Město Velká Bíteš</t>
  </si>
  <si>
    <t>Masarykovo náměstí 87</t>
  </si>
  <si>
    <t>Velká Bíteš-Velká Bíteš</t>
  </si>
  <si>
    <t>59501</t>
  </si>
  <si>
    <t>Ing. František Laštovička, UNIprojekt</t>
  </si>
  <si>
    <t>Studentská 1133/3</t>
  </si>
  <si>
    <t>Žďár nad Sázavou-Žďár nad Sázavou 4</t>
  </si>
  <si>
    <t>59101</t>
  </si>
  <si>
    <t>10117831</t>
  </si>
  <si>
    <t>CZ6003161494</t>
  </si>
  <si>
    <t>00295647</t>
  </si>
  <si>
    <t>CZ00295647</t>
  </si>
  <si>
    <t>Stavební objekt</t>
  </si>
  <si>
    <t>SO01</t>
  </si>
  <si>
    <t>Dešťová kanalizace</t>
  </si>
  <si>
    <t>827.21.A6.4.1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</si>
  <si>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</si>
  <si>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</si>
  <si>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</si>
  <si>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</si>
  <si>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</si>
  <si>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</si>
  <si>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</si>
  <si>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</si>
  <si>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827.2</t>
  </si>
  <si>
    <t>Kanalizace trubní</t>
  </si>
  <si>
    <t>827.21</t>
  </si>
  <si>
    <t>sítě kanalizační</t>
  </si>
  <si>
    <t>827.21.A</t>
  </si>
  <si>
    <t>profil potrubí DN do 1000 mm</t>
  </si>
  <si>
    <t>827.21.A6</t>
  </si>
  <si>
    <t>Profil potrubí DN do 600 mm</t>
  </si>
  <si>
    <t>827.21.A6.4</t>
  </si>
  <si>
    <t>potrubí z trub betonových</t>
  </si>
  <si>
    <t>novostavba objektu</t>
  </si>
  <si>
    <t>Rozsah:</t>
  </si>
  <si>
    <t>m</t>
  </si>
  <si>
    <t>Rekapitulace soupisů náležejících k objektu</t>
  </si>
  <si>
    <t>001</t>
  </si>
  <si>
    <t>Celkem objekt</t>
  </si>
  <si>
    <t>21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</si>
  <si>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</si>
  <si>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</si>
  <si>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</si>
  <si>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</si>
  <si>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</si>
  <si>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</si>
  <si>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</si>
  <si>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</si>
  <si>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</si>
  <si>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112 10-1 Pokácení stromu</t>
  </si>
  <si>
    <t>Pokácení stromu s rozřezáním a odstraněním větví a kmene do vzdálenosti 20 m, se složením na hromady nebo s naložením na dopravní prostředek</t>
  </si>
  <si>
    <t>112101114R00</t>
  </si>
  <si>
    <t>Kácení stromů listnatých průměru 50 cm, svah 1:5</t>
  </si>
  <si>
    <t>kus</t>
  </si>
  <si>
    <t>823-1</t>
  </si>
  <si>
    <t>RTS</t>
  </si>
  <si>
    <t>112 20-11 Odstranění pařezu</t>
  </si>
  <si>
    <t>Odstranění pařezu s odklizením získaného dřeva na vzdálenost do 20 m, se složením na hromady nebo s naložením na dopravní prostředek, se zasypáním jámy, doplněním zeminy, zhutněním a úpravou terénu</t>
  </si>
  <si>
    <t>112201114R00</t>
  </si>
  <si>
    <t>Odstranění pařezů o průměru do 50 cm, svah 1:5</t>
  </si>
  <si>
    <t>115 00 Převedení vody</t>
  </si>
  <si>
    <t>získané při čerpání potrubím nebo žlaby, montáž a demontáž potrubí nebo žlabu, jeho utěsnění po dobu provozu a opotřebení materiálu potrubí nebo žlabu, podpěrná konstrukce.</t>
  </si>
  <si>
    <t>115001105R00</t>
  </si>
  <si>
    <t>...při průměru potrubí DN přes 300 do 600 mm</t>
  </si>
  <si>
    <t>800-1</t>
  </si>
  <si>
    <t>121 10-11 Sejmutí ornice</t>
  </si>
  <si>
    <t>nebo lesní půdy, s naložením na dopravní prostředek a vodorovným přemístěním na hromady v místě upotřebení nebo na dočasné či trvalé skládky se složením,</t>
  </si>
  <si>
    <t>121101103R00</t>
  </si>
  <si>
    <t>...s přemístěním na vzdálenost přes 100 do 250 m</t>
  </si>
  <si>
    <t>m3</t>
  </si>
  <si>
    <t>127 10 Vykopávky pod vodou</t>
  </si>
  <si>
    <t>na hloubku do 5 m pod projektem stanovenou hladinou vody, se svislým přemístěním výkopku nad hladinu a s odhozením do 5 m nebo naložením na dopravní prostředek,</t>
  </si>
  <si>
    <t>127 10-4 v horninách 1 až 4</t>
  </si>
  <si>
    <t>127 10-41 průměrné tloušťky projektované vrstvy do 0,5 m</t>
  </si>
  <si>
    <t>127701101R00</t>
  </si>
  <si>
    <t>...do 1 000 m3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</si>
  <si>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</si>
  <si>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</si>
  <si>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132201212R00</t>
  </si>
  <si>
    <t xml:space="preserve">...do 1000 m3, v hornině 3, hloubení strojně </t>
  </si>
  <si>
    <t>132301212R00</t>
  </si>
  <si>
    <t xml:space="preserve">...do 1000 m3, v hornině 4, hloubení strojně </t>
  </si>
  <si>
    <t>133 Hloubení šachet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</si>
  <si>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</si>
  <si>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133 3 v hornině 3</t>
  </si>
  <si>
    <t>133201101R00</t>
  </si>
  <si>
    <t>...do 100 m3</t>
  </si>
  <si>
    <t>133 4 v hornině 4</t>
  </si>
  <si>
    <t>133301101R00</t>
  </si>
  <si>
    <t>151 10 Zřízení pažení a rozepření stěn rýh</t>
  </si>
  <si>
    <t>pro podzemní vedení pro všechny šířky rýhy,</t>
  </si>
  <si>
    <t>151101101R00</t>
  </si>
  <si>
    <t>...příložné  pro jakoukoliv mezerovitost, hloubky do 2 m</t>
  </si>
  <si>
    <t>m2</t>
  </si>
  <si>
    <t>151 11 Odstranění pažení a rozepření rýh</t>
  </si>
  <si>
    <t>pro podzemní vedení s uložením materiálu na vzdálenost do 3 m od kraje výkopu,</t>
  </si>
  <si>
    <t>151101111R00</t>
  </si>
  <si>
    <t>...příložné , hloubky do 2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</si>
  <si>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</si>
  <si>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</si>
  <si>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</si>
  <si>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</si>
  <si>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162 10 Vodorovné přemístění výkopku</t>
  </si>
  <si>
    <t>po suchu, bez ohledu na druh dopravního prostředku, bez naložení výkopku, avšak se složením bez rozhrnutí,</t>
  </si>
  <si>
    <t>162601102R00</t>
  </si>
  <si>
    <t>...z horniny 1 až 4, na vzdálenost přes 4 000  do 5 000 m</t>
  </si>
  <si>
    <t>171 10-32 Uložení netříděných sypanin</t>
  </si>
  <si>
    <t>z hornin 1 - 4 do zemních hrází pro jakoukoliv šířku koruny,</t>
  </si>
  <si>
    <t>171 10-321 přehradních a jiných vodních nádrží se zhutněním  do 100 % Ps - koef. C</t>
  </si>
  <si>
    <t>171103202R00</t>
  </si>
  <si>
    <t>...s příměsí jílové hlíny přes 20 do 50 % objemu</t>
  </si>
  <si>
    <t>171 20 Uložení sypaniny na skládku nebo do násypů nezhut.</t>
  </si>
  <si>
    <t>nebo na skládku s rozprostřením sypaniny ve vrstvách a s hrubým urovnáním,</t>
  </si>
  <si>
    <t>171201101R00</t>
  </si>
  <si>
    <t>...do násypů nezhutněných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</si>
  <si>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</si>
  <si>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</si>
  <si>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</si>
  <si>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</si>
  <si>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</si>
  <si>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</si>
  <si>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</si>
  <si>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</si>
  <si>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180 40-11 Založení trávníku</t>
  </si>
  <si>
    <t>Založení trávníku na půdě předem připravené s pokosením, naložením, odvozem odpadu do 20 km a se složením</t>
  </si>
  <si>
    <t>180402111R00</t>
  </si>
  <si>
    <t>Založení trávníku parkového výsevem v rovině</t>
  </si>
  <si>
    <t>180402112R00</t>
  </si>
  <si>
    <t>Založení trávníku parkového výsevem svah do 1:2</t>
  </si>
  <si>
    <t>181 20 Úprava pláně v násypech</t>
  </si>
  <si>
    <t>vyrovnání výškových rozdílů, plochy vodorovné a plochy do sklonu 1 : 5,</t>
  </si>
  <si>
    <t>181201101R00</t>
  </si>
  <si>
    <t>...v hornině 1 až 4, bez zhutnění</t>
  </si>
  <si>
    <t>181 30 Rozprostření a urovnání ornice v rovině</t>
  </si>
  <si>
    <t>s případným nutným přemístěním hromad nebo dočasných skládek na místo potřeby ze vzdálenosti do 30 m, v rovině nebo ve svahu do 1 : 5,</t>
  </si>
  <si>
    <t>181301104R00</t>
  </si>
  <si>
    <t>...v souvislé ploše do 500 m2, tloušťka vrstvy přes 200 do 250 mm</t>
  </si>
  <si>
    <t>182 30 Rozprostření a urovnání ornice ve svahu</t>
  </si>
  <si>
    <t>s případným nutným přemístěním hromad nebo dočasných skládek na místo potřeby ze vzdálenosti do 30 m, ve svahu sklonu přes 1 : 5,</t>
  </si>
  <si>
    <t>182301124R00</t>
  </si>
  <si>
    <t>199 Poplatky za skládku</t>
  </si>
  <si>
    <t>199000002R00</t>
  </si>
  <si>
    <t>...horniny 1- 4</t>
  </si>
  <si>
    <t>00572400R</t>
  </si>
  <si>
    <t>směs travní parková, pro běžnou zátěž</t>
  </si>
  <si>
    <t>kg</t>
  </si>
  <si>
    <t>SPCM</t>
  </si>
  <si>
    <t>58337332R</t>
  </si>
  <si>
    <t>štěrkopísek frakce 0,0 až 22,0 mm; třída C</t>
  </si>
  <si>
    <t>T</t>
  </si>
  <si>
    <t>2</t>
  </si>
  <si>
    <t>Základy a zvláštní zakládání</t>
  </si>
  <si>
    <t>212 ..-2 Lože pro trativody</t>
  </si>
  <si>
    <t>212572121R00</t>
  </si>
  <si>
    <t>Lože trativodu z kameniva drobného těženého</t>
  </si>
  <si>
    <t>800-2</t>
  </si>
  <si>
    <t>212 75-3 Plastové drenážní trubky</t>
  </si>
  <si>
    <t>212753114R00</t>
  </si>
  <si>
    <t>...montáž ohebné plastové drenážní trubky do rýhy, DN 100, bez lože</t>
  </si>
  <si>
    <t>827-1</t>
  </si>
  <si>
    <t>289 20 Vyklínování uvolněných kamenů ve zdivu</t>
  </si>
  <si>
    <t>pro spárování aktivovanou maltou, úlomky kamene popřípadě cihel</t>
  </si>
  <si>
    <t>289201212R00</t>
  </si>
  <si>
    <t>Vyklínování uvol. kamenů, lomový kámen střední</t>
  </si>
  <si>
    <t>28611223.AR</t>
  </si>
  <si>
    <t>trubka plastová drenážní PVC; ohebná; perforovaná po celém obvodu; DN 100,0 mm</t>
  </si>
  <si>
    <t>28611283.AR</t>
  </si>
  <si>
    <t>spojka/nátrubek PVC; SDR 22,2; D = 100,0 mm</t>
  </si>
  <si>
    <t>4</t>
  </si>
  <si>
    <t>Vodorovné konstrukce</t>
  </si>
  <si>
    <t>451 Podkladní vrstva</t>
  </si>
  <si>
    <t>Podkladní vrstva tl. do 25 cm s dodáním hmot, s jejich rozprostřením a zhutněním a s urovnáním horní plochy</t>
  </si>
  <si>
    <t>451575111R00</t>
  </si>
  <si>
    <t>Podkladní vrstva tl. do 25 cm ze štěrkopísku</t>
  </si>
  <si>
    <t>825-4</t>
  </si>
  <si>
    <t>452 11 Osazení betonových dílců pod potrubí</t>
  </si>
  <si>
    <t>452 11-1 pražců v otevřeném výkopu</t>
  </si>
  <si>
    <t>452111121R00</t>
  </si>
  <si>
    <t>...průřezové plochy přes  25 000 do 50 000 mm2</t>
  </si>
  <si>
    <t>452 21 Zajišťovací práh z lomového kamene</t>
  </si>
  <si>
    <t>na dně a ve svahu melioračních kanálů, s patkami nebo bez patek s dlažbovitou úpravou viditelných ploch</t>
  </si>
  <si>
    <t>452218010R00</t>
  </si>
  <si>
    <t>Zajišťovací práh z uprav. lom. kamene, na sucho</t>
  </si>
  <si>
    <t>831-1</t>
  </si>
  <si>
    <t>452 31 Podkladní a zajišťovací konstrukce z betonu</t>
  </si>
  <si>
    <t>z cementu portlandského nebo struskoportlandského, v otevřeném výkopu,</t>
  </si>
  <si>
    <t>452311111R00</t>
  </si>
  <si>
    <t>...desky pod potrubí, stoky a drobné objekty , z betonu prostého  C -/7,5</t>
  </si>
  <si>
    <t>452312131R00</t>
  </si>
  <si>
    <t>...sedlové lože, z betonu prostého  C 12/15</t>
  </si>
  <si>
    <t>452313171R00</t>
  </si>
  <si>
    <t>...bloky pro potrubí , z betonu prostého C 30/37</t>
  </si>
  <si>
    <t>452 35 Bednění podkladních a zajišťovacích konstrukcí</t>
  </si>
  <si>
    <t>v otevřeném výkopu,</t>
  </si>
  <si>
    <t>452353101R00</t>
  </si>
  <si>
    <t xml:space="preserve">...bloků pro potrubí </t>
  </si>
  <si>
    <t>462 51 Zához z lomového kamene neupraveného</t>
  </si>
  <si>
    <t>provedený ze břehu nebo lešení do sucha nebo do vody</t>
  </si>
  <si>
    <t>462512161R00</t>
  </si>
  <si>
    <t>Zához z lom.kamene zához.do 200kg bez výplně mezer</t>
  </si>
  <si>
    <t>831-2</t>
  </si>
  <si>
    <t>462512169R00</t>
  </si>
  <si>
    <t>Příplatek za urovnání líce záhozu,kameny do 200 kg</t>
  </si>
  <si>
    <t>465 51-1 Dlažba z lomového kamene upraveného</t>
  </si>
  <si>
    <t>vodorovná nebo ve sklonu do 1 : 2 s dodáním hmot</t>
  </si>
  <si>
    <t>465511513R00</t>
  </si>
  <si>
    <t>Dlažba z lom. kam. do MC do 20 m2 vysp. MCs, 30 cm</t>
  </si>
  <si>
    <t>451311821R01</t>
  </si>
  <si>
    <t>Podklad pod dlažbu z betonu C 20/25,do 15 cm</t>
  </si>
  <si>
    <t>Vlastní</t>
  </si>
  <si>
    <t>59223781R</t>
  </si>
  <si>
    <t>podkladek pod trouby DN 600 mm; TBX; L = 800 mm; H 170 mm</t>
  </si>
  <si>
    <t>8</t>
  </si>
  <si>
    <t>Trubní vedení</t>
  </si>
  <si>
    <t>822 Montáž potrubí z trub železobetonových z pryžovým těsněním</t>
  </si>
  <si>
    <t>v otevřeném výkopu sklonu do 20 %,</t>
  </si>
  <si>
    <t>822 2 těsněných pryžovými kroužky</t>
  </si>
  <si>
    <t>822442111R00</t>
  </si>
  <si>
    <t>...DN 600 mm</t>
  </si>
  <si>
    <t>892 5 Zkoušky těsnosti kanalizačního potrubí</t>
  </si>
  <si>
    <t>vodou nebo vzduchem,</t>
  </si>
  <si>
    <t>892 51 zkouška těsnosti kanalizačního potrubí vodou</t>
  </si>
  <si>
    <t>892661111R00</t>
  </si>
  <si>
    <t>...do DN 600 mm</t>
  </si>
  <si>
    <t>892 52 zabezpečení konců kanalizačního potrubí při tlakových zkouškách vodou</t>
  </si>
  <si>
    <t>892663111R00</t>
  </si>
  <si>
    <t>úsek</t>
  </si>
  <si>
    <t>892 85 Kamerové prohlídky potrubí</t>
  </si>
  <si>
    <t>892855114R00</t>
  </si>
  <si>
    <t>...do 200 m</t>
  </si>
  <si>
    <t>894 40 Osazení betonových dílců pro šachty</t>
  </si>
  <si>
    <t>894 40-3 stropních</t>
  </si>
  <si>
    <t>894403011R00</t>
  </si>
  <si>
    <t>...jakéhokoliv druhu</t>
  </si>
  <si>
    <t>894 42 Osazení betonových dílců pro šachty podle DIN 4034</t>
  </si>
  <si>
    <t>na kroužek,</t>
  </si>
  <si>
    <t>894421111RT1</t>
  </si>
  <si>
    <t>...skruže rovné, o hmotnosti do 0,5 t</t>
  </si>
  <si>
    <t>894421112RT1</t>
  </si>
  <si>
    <t>...skruže rovné, o hmotnosti do 1,4 t</t>
  </si>
  <si>
    <t>894423111RT1</t>
  </si>
  <si>
    <t>...šachtového dna, o hmotnosti do 2 t</t>
  </si>
  <si>
    <t>899 10 Osazení poklopů litinových a ocelových</t>
  </si>
  <si>
    <t>včetně rámů,</t>
  </si>
  <si>
    <t>899103111R00</t>
  </si>
  <si>
    <t>...o hmotnost jednotlivě přes 100  do 150 kg</t>
  </si>
  <si>
    <t>899104111R00</t>
  </si>
  <si>
    <t>...o hmotnost jednotlivě přes 150 kg</t>
  </si>
  <si>
    <t>892665111R01</t>
  </si>
  <si>
    <t>Zaslepení vtoku DN600 do šachty Šd4</t>
  </si>
  <si>
    <t>55243344.AR</t>
  </si>
  <si>
    <t>poklop kanalizační DN šachty 1 000 mm; litinový; D výrobku 605 mm; únosnost B 125 kN; bez odvětrání</t>
  </si>
  <si>
    <t>55243347R1</t>
  </si>
  <si>
    <t>Poklop litinový KD 05 D 610 mm pro zatížení 40 t, poklop litinový KASI (OZ)</t>
  </si>
  <si>
    <t>59222536R</t>
  </si>
  <si>
    <t>trouba železobetonová hrdlová TZH; DN 600,0 mm; l = 2 500 mm; Fn 110,0 kN/m</t>
  </si>
  <si>
    <t>592243541R</t>
  </si>
  <si>
    <t>deska zákrytová šachetní železobetonová; TZK; D1 = 1 200 mm; D = 1 470 mm; D vnitřní 625 mm; h = 165 mm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</si>
  <si>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</si>
  <si>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</si>
  <si>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</si>
  <si>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</si>
  <si>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59224364.AR</t>
  </si>
  <si>
    <t>skruž železobetonová TBS; DN = 1 000,0 mm; h = 1 000,0 mm; s = 120,00 mm; počet stupadel 4; ocelové s PE povlakem; beton C 40/50</t>
  </si>
  <si>
    <t>59224367.AR1</t>
  </si>
  <si>
    <t>Dno šachetní přímé TBZ-Q.1 100/830 KOM</t>
  </si>
  <si>
    <t>59224367.AR2</t>
  </si>
  <si>
    <t>Dno šachetní přímé TBZ-Q.1 100/825 KOM</t>
  </si>
  <si>
    <t>59224373.AR</t>
  </si>
  <si>
    <t>profil těsnicí elastomerní; pro spojení betonových šachetních dílů; tvar kruh; d = 1 000,0 mm</t>
  </si>
  <si>
    <t>97</t>
  </si>
  <si>
    <t>Prorážení otvorů</t>
  </si>
  <si>
    <t>970 25 Řezání železobetonu</t>
  </si>
  <si>
    <t>970251150R00</t>
  </si>
  <si>
    <t>...řezání železobetonu, hloubka řezu 150 mm</t>
  </si>
  <si>
    <t>801-3</t>
  </si>
  <si>
    <t>99</t>
  </si>
  <si>
    <t>Staveništní přesun hmot</t>
  </si>
  <si>
    <t>998 27-41 Přesun hmot pro trubní vedení z trub betonových</t>
  </si>
  <si>
    <t>vodovodu nebo kanalizace ražené nebo hloubené (827 1.4, 827 2.4) z trub betonových nebo železobetonových včetně drobných objektů,</t>
  </si>
  <si>
    <t>998274101R00</t>
  </si>
  <si>
    <t>...v otevřeném výkopu</t>
  </si>
  <si>
    <t>t</t>
  </si>
  <si>
    <t>D96</t>
  </si>
  <si>
    <t>Přesuny suti a vybouraných hmot</t>
  </si>
  <si>
    <t>979 08-2 Vodorovná doprava suti po suchu</t>
  </si>
  <si>
    <t>979082213R00</t>
  </si>
  <si>
    <t>...bez naložení, ale se složením a hrubým urovnáním na vzdálenost do 1 km</t>
  </si>
  <si>
    <t>822-1</t>
  </si>
  <si>
    <t>979082219R00</t>
  </si>
  <si>
    <t>...příplatek k ceně za každý další i započatý 1 km přes 1 km</t>
  </si>
  <si>
    <t>979 09-31 Uložení suti na skládku</t>
  </si>
  <si>
    <t>s hrubým urovnáním</t>
  </si>
  <si>
    <t>979093111R00</t>
  </si>
  <si>
    <t>Uložení suti na skládku bez zhutnění</t>
  </si>
  <si>
    <t>800-6</t>
  </si>
  <si>
    <t>VN</t>
  </si>
  <si>
    <t>Vedlejší náklady</t>
  </si>
  <si>
    <t>005111020T</t>
  </si>
  <si>
    <t>Geodetické vytyčení stavby</t>
  </si>
  <si>
    <t>Soubor</t>
  </si>
  <si>
    <t>005121 R</t>
  </si>
  <si>
    <t>Zařízení staveniště</t>
  </si>
  <si>
    <t>ON</t>
  </si>
  <si>
    <t>Ostatní náklady</t>
  </si>
  <si>
    <t>005231040R</t>
  </si>
  <si>
    <t>Provozní řády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</si>
  <si>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</si>
  <si>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</si>
  <si>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</si>
  <si>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</si>
  <si>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005241030T</t>
  </si>
  <si>
    <t>Vyhotovení geometrického plánu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</si>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</sst>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0" fontId="7" fillId="4" borderId="55" xfId="0" applyFont="1" applyFill="1" applyBorder="1"/>
    <xf numFmtId="0" fontId="7" fillId="4" borderId="64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5" xfId="0" applyFont="1" applyFill="1" applyBorder="1"/>
    <xf numFmtId="4" fontId="7" fillId="0" borderId="29" xfId="0" applyNumberFormat="1" applyFont="1" applyBorder="1"/>
    <xf numFmtId="4" fontId="7" fillId="4" borderId="57" xfId="0" applyNumberFormat="1" applyFont="1" applyFill="1" applyBorder="1"/>
    <xf numFmtId="0" fontId="7" fillId="4" borderId="11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0" borderId="40" xfId="0" applyFont="1" applyBorder="1"/>
    <xf numFmtId="0" fontId="7" fillId="4" borderId="61" xfId="0" applyFont="1" applyFill="1" applyBorder="1"/>
    <xf numFmtId="0" fontId="7" fillId="0" borderId="48" xfId="0" applyFont="1" applyBorder="1"/>
    <xf numFmtId="4" fontId="7" fillId="4" borderId="29" xfId="0" applyNumberFormat="1" applyFont="1" applyFill="1" applyBorder="1"/>
    <xf numFmtId="0" fontId="16" fillId="4" borderId="51" xfId="0" applyFont="1" applyFill="1" applyBorder="1" applyAlignment="1">
      <alignment vertical="top"/>
    </xf>
    <xf numFmtId="0" fontId="17" fillId="4" borderId="52" xfId="0" applyFont="1" applyFill="1" applyBorder="1" applyAlignment="1">
      <alignment vertical="top"/>
    </xf>
    <xf numFmtId="0" fontId="17" fillId="4" borderId="53" xfId="0" applyFont="1" applyFill="1" applyBorder="1" applyAlignment="1">
      <alignment vertical="top"/>
    </xf>
    <xf numFmtId="4" fontId="15" fillId="4" borderId="54" xfId="0" applyNumberFormat="1" applyFont="1" applyFill="1" applyBorder="1" applyAlignment="1">
      <alignment horizontal="right" vertical="top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4" fontId="7" fillId="0" borderId="49" xfId="0" applyNumberFormat="1" applyFont="1" applyBorder="1"/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66" xfId="0" applyFill="1" applyBorder="1" applyAlignment="1">
      <alignment vertical="top"/>
    </xf>
    <xf numFmtId="0" fontId="0" fillId="4" borderId="67" xfId="0" applyFill="1" applyBorder="1" applyAlignment="1">
      <alignment horizontal="center" vertical="top" shrinkToFit="1"/>
    </xf>
    <xf numFmtId="165" fontId="0" fillId="4" borderId="67" xfId="0" applyNumberFormat="1" applyFill="1" applyBorder="1" applyAlignment="1">
      <alignment vertical="top"/>
    </xf>
    <xf numFmtId="49" fontId="0" fillId="4" borderId="67" xfId="0" applyNumberFormat="1" applyFill="1" applyBorder="1" applyAlignment="1">
      <alignment vertical="top"/>
    </xf>
    <xf numFmtId="49" fontId="0" fillId="4" borderId="67" xfId="0" applyNumberFormat="1" applyFill="1" applyBorder="1" applyAlignment="1">
      <alignment horizontal="left" vertical="top" wrapText="1"/>
    </xf>
    <xf numFmtId="4" fontId="0" fillId="4" borderId="69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19" fillId="0" borderId="0" xfId="0" applyNumberFormat="1" applyFont="1" applyAlignment="1">
      <alignment wrapText="1"/>
    </xf>
    <xf numFmtId="0" fontId="0" fillId="4" borderId="68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1" xfId="0" applyFont="1" applyBorder="1" applyAlignment="1">
      <alignment vertical="top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4" fontId="0" fillId="4" borderId="70" xfId="0" applyNumberFormat="1" applyFill="1" applyBorder="1" applyAlignment="1">
      <alignment vertical="top" shrinkToFit="1"/>
    </xf>
    <xf numFmtId="4" fontId="18" fillId="0" borderId="71" xfId="0" applyNumberFormat="1" applyFont="1" applyBorder="1" applyAlignment="1">
      <alignment vertical="top" shrinkToFit="1"/>
    </xf>
    <xf numFmtId="4" fontId="0" fillId="4" borderId="66" xfId="0" applyNumberFormat="1" applyFill="1" applyBorder="1" applyAlignment="1">
      <alignment vertical="top"/>
    </xf>
    <xf numFmtId="0" fontId="0" fillId="4" borderId="67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4" fontId="0" fillId="0" borderId="72" xfId="0" applyNumberFormat="1" applyBorder="1" applyAlignment="1">
      <alignment vertical="top"/>
    </xf>
    <xf numFmtId="4" fontId="0" fillId="0" borderId="73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74" xfId="0" applyFont="1" applyBorder="1" applyAlignment="1">
      <alignment vertical="top" shrinkToFit="1"/>
    </xf>
    <xf numFmtId="165" fontId="18" fillId="0" borderId="74" xfId="0" applyNumberFormat="1" applyFont="1" applyBorder="1" applyAlignment="1">
      <alignment vertical="top" shrinkToFit="1"/>
    </xf>
    <xf numFmtId="4" fontId="18" fillId="5" borderId="74" xfId="0" applyNumberFormat="1" applyFont="1" applyFill="1" applyBorder="1" applyAlignment="1" applyProtection="1">
      <alignment vertical="top" shrinkToFit="1"/>
      <protection locked="0"/>
    </xf>
    <xf numFmtId="4" fontId="18" fillId="0" borderId="74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8" fillId="0" borderId="74" xfId="0" applyNumberFormat="1" applyFont="1" applyBorder="1" applyAlignment="1">
      <alignment horizontal="left" vertical="top" wrapText="1"/>
    </xf>
    <xf numFmtId="49" fontId="16" fillId="4" borderId="59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3" xfId="0" applyNumberFormat="1" applyFont="1" applyBorder="1" applyAlignment="1">
      <alignment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vertical="top" wrapText="1" shrinkToFit="1"/>
    </xf>
    <xf numFmtId="165" fontId="18" fillId="0" borderId="44" xfId="0" applyNumberFormat="1" applyFont="1" applyBorder="1" applyAlignment="1">
      <alignment vertical="top" wrapText="1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18" t="s">
        <v>0</v>
      </c>
      <c r="C5" s="218"/>
      <c r="D5" s="218"/>
      <c r="E5" s="218"/>
      <c r="F5" s="218"/>
      <c r="G5" s="219"/>
      <c r="H5" s="15"/>
    </row>
    <row r="6" spans="1:8" x14ac:dyDescent="0.2">
      <c r="A6" s="20" t="s">
        <v>6</v>
      </c>
      <c r="B6" s="220"/>
      <c r="C6" s="220"/>
      <c r="D6" s="220"/>
      <c r="E6" s="220"/>
      <c r="F6" s="220"/>
      <c r="G6" s="221"/>
      <c r="H6" s="15"/>
    </row>
    <row r="7" spans="1:8" x14ac:dyDescent="0.2">
      <c r="A7" s="20" t="s">
        <v>7</v>
      </c>
      <c r="B7" s="220"/>
      <c r="C7" s="220"/>
      <c r="D7" s="220"/>
      <c r="E7" s="220"/>
      <c r="F7" s="220"/>
      <c r="G7" s="221"/>
      <c r="H7" s="15"/>
    </row>
    <row r="8" spans="1:8" x14ac:dyDescent="0.2">
      <c r="A8" s="20" t="s">
        <v>8</v>
      </c>
      <c r="B8" s="220"/>
      <c r="C8" s="220"/>
      <c r="D8" s="220"/>
      <c r="E8" s="220"/>
      <c r="F8" s="220"/>
      <c r="G8" s="221"/>
      <c r="H8" s="15"/>
    </row>
    <row r="9" spans="1:8" x14ac:dyDescent="0.2">
      <c r="A9" s="20" t="s">
        <v>9</v>
      </c>
      <c r="B9" s="220"/>
      <c r="C9" s="220"/>
      <c r="D9" s="220"/>
      <c r="E9" s="220"/>
      <c r="F9" s="220"/>
      <c r="G9" s="221"/>
      <c r="H9" s="15"/>
    </row>
    <row r="10" spans="1:8" x14ac:dyDescent="0.2">
      <c r="A10" s="20" t="s">
        <v>10</v>
      </c>
      <c r="B10" s="220"/>
      <c r="C10" s="220"/>
      <c r="D10" s="220"/>
      <c r="E10" s="220"/>
      <c r="F10" s="220"/>
      <c r="G10" s="221"/>
      <c r="H10" s="15"/>
    </row>
    <row r="11" spans="1:8" x14ac:dyDescent="0.2">
      <c r="A11" s="20" t="s">
        <v>11</v>
      </c>
      <c r="B11" s="210"/>
      <c r="C11" s="210"/>
      <c r="D11" s="210"/>
      <c r="E11" s="210"/>
      <c r="F11" s="210"/>
      <c r="G11" s="211"/>
      <c r="H11" s="15"/>
    </row>
    <row r="12" spans="1:8" x14ac:dyDescent="0.2">
      <c r="A12" s="20" t="s">
        <v>12</v>
      </c>
      <c r="B12" s="212"/>
      <c r="C12" s="213"/>
      <c r="D12" s="213"/>
      <c r="E12" s="213"/>
      <c r="F12" s="213"/>
      <c r="G12" s="214"/>
      <c r="H12" s="15"/>
    </row>
    <row r="13" spans="1:8" ht="13.5" thickBot="1" x14ac:dyDescent="0.25">
      <c r="A13" s="21" t="s">
        <v>13</v>
      </c>
      <c r="B13" s="215"/>
      <c r="C13" s="215"/>
      <c r="D13" s="215"/>
      <c r="E13" s="215"/>
      <c r="F13" s="215"/>
      <c r="G13" s="216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17" t="s">
        <v>41</v>
      </c>
      <c r="B17" s="217"/>
      <c r="C17" s="217"/>
      <c r="D17" s="217"/>
      <c r="E17" s="217"/>
      <c r="F17" s="217"/>
      <c r="G17" s="217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80" t="s">
        <v>44</v>
      </c>
      <c r="G5" s="11"/>
      <c r="I5" s="11"/>
    </row>
    <row r="6" spans="1:14" ht="13.5" customHeight="1" x14ac:dyDescent="0.25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81" t="s">
        <v>45</v>
      </c>
      <c r="H11" s="13" t="s">
        <v>2</v>
      </c>
      <c r="I11" s="83" t="s">
        <v>55</v>
      </c>
      <c r="J11" s="51"/>
    </row>
    <row r="12" spans="1:14" x14ac:dyDescent="0.2">
      <c r="D12" s="81" t="s">
        <v>46</v>
      </c>
      <c r="H12" s="13" t="s">
        <v>3</v>
      </c>
      <c r="I12" s="83" t="s">
        <v>56</v>
      </c>
      <c r="J12" s="51"/>
    </row>
    <row r="13" spans="1:14" ht="12" customHeight="1" x14ac:dyDescent="0.2">
      <c r="C13" s="82" t="s">
        <v>48</v>
      </c>
      <c r="D13" s="81" t="s">
        <v>47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81" t="s">
        <v>49</v>
      </c>
      <c r="H15" s="13" t="s">
        <v>2</v>
      </c>
      <c r="I15" s="83" t="s">
        <v>53</v>
      </c>
      <c r="J15" s="52"/>
    </row>
    <row r="16" spans="1:14" ht="12" customHeight="1" x14ac:dyDescent="0.2">
      <c r="C16" s="13"/>
      <c r="D16" s="81" t="s">
        <v>50</v>
      </c>
      <c r="H16" s="13" t="s">
        <v>3</v>
      </c>
      <c r="I16" s="83" t="s">
        <v>54</v>
      </c>
      <c r="J16" s="52"/>
    </row>
    <row r="17" spans="1:16" ht="12" customHeight="1" x14ac:dyDescent="0.2">
      <c r="C17" s="82" t="s">
        <v>52</v>
      </c>
      <c r="D17" s="81" t="s">
        <v>51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4"/>
      <c r="B21" s="85" t="s">
        <v>20</v>
      </c>
      <c r="C21" s="86"/>
      <c r="D21" s="86"/>
      <c r="E21" s="87"/>
      <c r="F21" s="88"/>
      <c r="G21" s="88"/>
      <c r="H21" s="93" t="s">
        <v>21</v>
      </c>
      <c r="I21" s="94" t="s">
        <v>22</v>
      </c>
      <c r="J21" s="95" t="s">
        <v>23</v>
      </c>
    </row>
    <row r="22" spans="1:16" x14ac:dyDescent="0.2">
      <c r="A22" s="90"/>
      <c r="B22" s="90" t="s">
        <v>57</v>
      </c>
      <c r="C22" s="91"/>
      <c r="D22" s="91"/>
      <c r="E22" s="91"/>
      <c r="F22" s="91"/>
      <c r="G22" s="92"/>
      <c r="H22" s="96"/>
      <c r="I22" s="97">
        <v>1</v>
      </c>
      <c r="J22" s="98"/>
    </row>
    <row r="23" spans="1:16" x14ac:dyDescent="0.2">
      <c r="A23" s="90"/>
      <c r="B23" s="90" t="s">
        <v>58</v>
      </c>
      <c r="C23" s="91" t="s">
        <v>59</v>
      </c>
      <c r="D23" s="91"/>
      <c r="E23" s="91"/>
      <c r="F23" s="91"/>
      <c r="G23" s="92"/>
      <c r="H23" s="96" t="s">
        <v>60</v>
      </c>
      <c r="I23" s="97">
        <v>1</v>
      </c>
      <c r="J23" s="98">
        <f>'Rekapitulace Objekt SO01'!H24</f>
        <v>0</v>
      </c>
      <c r="O23">
        <f>'Rekapitulace Objekt SO01'!O21</f>
        <v>0</v>
      </c>
      <c r="P23">
        <f>'Rekapitulace Objekt SO01'!P21</f>
        <v>0</v>
      </c>
    </row>
    <row r="24" spans="1:16" ht="25.5" customHeight="1" x14ac:dyDescent="0.25">
      <c r="A24" s="100"/>
      <c r="B24" s="222" t="s">
        <v>61</v>
      </c>
      <c r="C24" s="223"/>
      <c r="D24" s="223"/>
      <c r="E24" s="223"/>
      <c r="F24" s="101"/>
      <c r="G24" s="102"/>
      <c r="H24" s="103"/>
      <c r="I24" s="104"/>
      <c r="J24" s="99">
        <f>SUM(J22:J23)</f>
        <v>0</v>
      </c>
    </row>
    <row r="25" spans="1:16" ht="13.5" thickBot="1" x14ac:dyDescent="0.25">
      <c r="J25" s="89"/>
    </row>
    <row r="26" spans="1:16" x14ac:dyDescent="0.2">
      <c r="A26" s="116"/>
      <c r="B26" s="117" t="s">
        <v>62</v>
      </c>
      <c r="C26" s="118"/>
      <c r="D26" s="118"/>
      <c r="E26" s="118"/>
      <c r="F26" s="118"/>
      <c r="G26" s="119"/>
      <c r="H26" s="118"/>
      <c r="I26" s="120"/>
      <c r="J26" s="121" t="s">
        <v>23</v>
      </c>
    </row>
    <row r="27" spans="1:16" x14ac:dyDescent="0.2">
      <c r="A27" s="111"/>
      <c r="B27" s="106" t="s">
        <v>63</v>
      </c>
      <c r="C27" s="106"/>
      <c r="D27" s="106"/>
      <c r="E27" s="106">
        <v>15</v>
      </c>
      <c r="F27" s="106" t="s">
        <v>64</v>
      </c>
      <c r="G27" s="108"/>
      <c r="H27" s="106"/>
      <c r="I27" s="107"/>
      <c r="J27" s="114">
        <f>SUM(O23:O24)</f>
        <v>0</v>
      </c>
    </row>
    <row r="28" spans="1:16" x14ac:dyDescent="0.2">
      <c r="A28" s="112"/>
      <c r="B28" s="46" t="s">
        <v>65</v>
      </c>
      <c r="C28" s="46"/>
      <c r="D28" s="46"/>
      <c r="E28" s="46">
        <v>15</v>
      </c>
      <c r="F28" s="46" t="s">
        <v>64</v>
      </c>
      <c r="G28" s="109"/>
      <c r="H28" s="46"/>
      <c r="I28" s="105"/>
      <c r="J28" s="115">
        <f>J27*(E28/100)</f>
        <v>0</v>
      </c>
    </row>
    <row r="29" spans="1:16" x14ac:dyDescent="0.2">
      <c r="A29" s="112"/>
      <c r="B29" s="46" t="s">
        <v>63</v>
      </c>
      <c r="C29" s="46"/>
      <c r="D29" s="46"/>
      <c r="E29" s="46">
        <v>21</v>
      </c>
      <c r="F29" s="46" t="s">
        <v>64</v>
      </c>
      <c r="G29" s="109"/>
      <c r="H29" s="46"/>
      <c r="I29" s="105"/>
      <c r="J29" s="115">
        <f>SUM(P23:P24)</f>
        <v>0</v>
      </c>
    </row>
    <row r="30" spans="1:16" ht="13.5" thickBot="1" x14ac:dyDescent="0.25">
      <c r="A30" s="113"/>
      <c r="B30" s="39" t="s">
        <v>65</v>
      </c>
      <c r="C30" s="39"/>
      <c r="D30" s="39"/>
      <c r="E30" s="39">
        <v>21</v>
      </c>
      <c r="F30" s="39" t="s">
        <v>64</v>
      </c>
      <c r="G30" s="110"/>
      <c r="H30" s="46"/>
      <c r="I30" s="105"/>
      <c r="J30" s="115">
        <f>J29*(E30/100)</f>
        <v>0</v>
      </c>
    </row>
    <row r="31" spans="1:16" ht="16.5" thickBot="1" x14ac:dyDescent="0.25">
      <c r="A31" s="122"/>
      <c r="B31" s="123" t="s">
        <v>66</v>
      </c>
      <c r="C31" s="124"/>
      <c r="D31" s="124"/>
      <c r="E31" s="124"/>
      <c r="F31" s="124"/>
      <c r="G31" s="124"/>
      <c r="H31" s="125"/>
      <c r="I31" s="126"/>
      <c r="J31" s="127">
        <f>SUM(J27:J30)</f>
        <v>0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13/120/001</v>
      </c>
      <c r="C1" s="31" t="str">
        <f>Stavba!NazevStavby</f>
        <v>Velká Bíteš, lokalita ul. Růžová - dešťová kanalizace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225"/>
      <c r="D2" s="225"/>
      <c r="E2" s="225"/>
      <c r="F2" s="225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24" t="s">
        <v>17</v>
      </c>
      <c r="B4" s="224"/>
      <c r="C4" s="224"/>
      <c r="D4" s="224"/>
      <c r="E4" s="224"/>
      <c r="F4" s="224"/>
      <c r="G4" s="224"/>
      <c r="H4" s="224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26">
        <f>C2</f>
        <v>0</v>
      </c>
      <c r="C7" s="227"/>
      <c r="D7" s="227"/>
      <c r="E7" s="227"/>
      <c r="F7" s="227"/>
      <c r="G7" s="227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28" t="s">
        <v>30</v>
      </c>
      <c r="B1" s="228"/>
      <c r="C1" s="229"/>
      <c r="D1" s="228"/>
      <c r="E1" s="228"/>
      <c r="F1" s="228"/>
      <c r="G1" s="228"/>
    </row>
    <row r="2" spans="1:7" ht="13.5" thickTop="1" x14ac:dyDescent="0.2">
      <c r="A2" s="55" t="s">
        <v>31</v>
      </c>
      <c r="B2" s="56"/>
      <c r="C2" s="230"/>
      <c r="D2" s="230"/>
      <c r="E2" s="230"/>
      <c r="F2" s="230"/>
      <c r="G2" s="231"/>
    </row>
    <row r="3" spans="1:7" x14ac:dyDescent="0.2">
      <c r="A3" s="57" t="s">
        <v>32</v>
      </c>
      <c r="B3" s="58"/>
      <c r="C3" s="232"/>
      <c r="D3" s="232"/>
      <c r="E3" s="232"/>
      <c r="F3" s="232"/>
      <c r="G3" s="233"/>
    </row>
    <row r="4" spans="1:7" ht="13.5" thickBot="1" x14ac:dyDescent="0.25">
      <c r="A4" s="59" t="s">
        <v>33</v>
      </c>
      <c r="B4" s="60"/>
      <c r="C4" s="234"/>
      <c r="D4" s="234"/>
      <c r="E4" s="234"/>
      <c r="F4" s="234"/>
      <c r="G4" s="235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5" customHeight="1" thickTop="1" x14ac:dyDescent="0.2">
      <c r="A1" s="23" t="s">
        <v>1</v>
      </c>
      <c r="B1" s="28" t="str">
        <f>Stavba!CisloStavby</f>
        <v>13/120/001</v>
      </c>
      <c r="C1" s="31" t="str">
        <f>Stavba!NazevStavby</f>
        <v>Velká Bíteš, lokalita ul. Růžová - dešťová kanalizace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8" t="s">
        <v>58</v>
      </c>
      <c r="C2" s="236" t="s">
        <v>59</v>
      </c>
      <c r="D2" s="225"/>
      <c r="E2" s="225"/>
      <c r="F2" s="225"/>
      <c r="G2" s="26" t="s">
        <v>15</v>
      </c>
      <c r="H2" s="129" t="s">
        <v>60</v>
      </c>
    </row>
    <row r="3" spans="1:10" ht="13.5" customHeight="1" thickTop="1" x14ac:dyDescent="0.2">
      <c r="H3" s="35"/>
    </row>
    <row r="4" spans="1:10" ht="18" customHeight="1" x14ac:dyDescent="0.25">
      <c r="A4" s="224" t="s">
        <v>17</v>
      </c>
      <c r="B4" s="224"/>
      <c r="C4" s="224"/>
      <c r="D4" s="224"/>
      <c r="E4" s="224"/>
      <c r="F4" s="224"/>
      <c r="G4" s="224"/>
      <c r="H4" s="224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SO01</v>
      </c>
      <c r="H6" s="35"/>
    </row>
    <row r="7" spans="1:10" ht="15.75" customHeight="1" x14ac:dyDescent="0.25">
      <c r="B7" s="226" t="str">
        <f>C2</f>
        <v>Dešťová kanalizace</v>
      </c>
      <c r="C7" s="227"/>
      <c r="D7" s="227"/>
      <c r="E7" s="227"/>
      <c r="F7" s="227"/>
      <c r="G7" s="227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130" t="s">
        <v>67</v>
      </c>
      <c r="C9" s="130" t="s">
        <v>68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30" t="s">
        <v>69</v>
      </c>
      <c r="C10" s="130" t="s">
        <v>70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30" t="s">
        <v>71</v>
      </c>
      <c r="C11" s="130" t="s">
        <v>72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130" t="s">
        <v>73</v>
      </c>
      <c r="C12" s="130" t="s">
        <v>74</v>
      </c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130" t="s">
        <v>75</v>
      </c>
      <c r="C13" s="130" t="s">
        <v>76</v>
      </c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130" t="s">
        <v>77</v>
      </c>
      <c r="C15" s="130" t="s">
        <v>78</v>
      </c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/>
      <c r="B17" s="130" t="s">
        <v>60</v>
      </c>
      <c r="C17" s="130" t="s">
        <v>79</v>
      </c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x14ac:dyDescent="0.2">
      <c r="A19" s="32" t="s">
        <v>80</v>
      </c>
      <c r="B19" s="131">
        <v>102.9</v>
      </c>
      <c r="C19" s="130" t="s">
        <v>81</v>
      </c>
      <c r="D19" s="32"/>
      <c r="E19" s="32"/>
      <c r="F19" s="32"/>
      <c r="G19" s="32"/>
      <c r="H19" s="36"/>
      <c r="I19" s="32"/>
      <c r="J19" s="32"/>
    </row>
    <row r="20" spans="1:16" ht="12.75" customHeight="1" thickBot="1" x14ac:dyDescent="0.25">
      <c r="A20" s="32"/>
      <c r="B20" s="32"/>
      <c r="C20" s="32"/>
      <c r="D20" s="32"/>
      <c r="E20" s="32"/>
      <c r="F20" s="32"/>
      <c r="G20" s="32"/>
      <c r="H20" s="131"/>
      <c r="I20" s="32"/>
      <c r="J20" s="32"/>
    </row>
    <row r="21" spans="1:16" ht="12.75" customHeight="1" x14ac:dyDescent="0.2">
      <c r="A21" s="152" t="s">
        <v>82</v>
      </c>
      <c r="B21" s="153"/>
      <c r="C21" s="153"/>
      <c r="D21" s="153"/>
      <c r="E21" s="154"/>
      <c r="F21" s="153"/>
      <c r="G21" s="153"/>
      <c r="H21" s="155" t="s">
        <v>62</v>
      </c>
      <c r="I21" s="32"/>
      <c r="J21" s="32"/>
      <c r="O21" s="35">
        <f>H22</f>
        <v>0</v>
      </c>
      <c r="P21" s="35">
        <f>H24</f>
        <v>0</v>
      </c>
    </row>
    <row r="22" spans="1:16" ht="12.75" customHeight="1" x14ac:dyDescent="0.2">
      <c r="A22" s="149" t="s">
        <v>63</v>
      </c>
      <c r="B22" s="145"/>
      <c r="C22" s="146"/>
      <c r="D22" s="146">
        <v>15</v>
      </c>
      <c r="E22" s="147" t="s">
        <v>64</v>
      </c>
      <c r="F22" s="146"/>
      <c r="G22" s="147"/>
      <c r="H22" s="151">
        <f>SUM(O18:O19)</f>
        <v>0</v>
      </c>
      <c r="I22" s="32"/>
      <c r="J22" s="32"/>
    </row>
    <row r="23" spans="1:16" ht="12.75" customHeight="1" x14ac:dyDescent="0.2">
      <c r="A23" s="137" t="s">
        <v>65</v>
      </c>
      <c r="B23" s="135" t="s">
        <v>59</v>
      </c>
      <c r="C23" s="134"/>
      <c r="D23" s="134">
        <v>15</v>
      </c>
      <c r="E23" s="136" t="s">
        <v>64</v>
      </c>
      <c r="F23" s="134"/>
      <c r="G23" s="136"/>
      <c r="H23" s="143">
        <f>'SO01 001 Pol'!G174</f>
        <v>0</v>
      </c>
      <c r="I23" s="32"/>
      <c r="J23" s="32"/>
      <c r="O23">
        <f>'SO01 001 Pol'!AN174</f>
        <v>0</v>
      </c>
      <c r="P23">
        <f>'SO01 001 Pol'!AO174</f>
        <v>0</v>
      </c>
    </row>
    <row r="24" spans="1:16" ht="12.75" customHeight="1" thickBot="1" x14ac:dyDescent="0.25">
      <c r="A24" s="138" t="s">
        <v>63</v>
      </c>
      <c r="B24" s="139" t="s">
        <v>84</v>
      </c>
      <c r="C24" s="140"/>
      <c r="D24" s="141" t="s">
        <v>85</v>
      </c>
      <c r="E24" s="142" t="s">
        <v>64</v>
      </c>
      <c r="F24" s="140"/>
      <c r="G24" s="142"/>
      <c r="H24" s="144">
        <f>SUM(P18:P19)</f>
        <v>0</v>
      </c>
      <c r="I24" s="32"/>
      <c r="J24" s="32"/>
    </row>
    <row r="25" spans="1:16" ht="12.75" customHeight="1" thickBot="1" x14ac:dyDescent="0.25">
      <c r="A25" s="150" t="s">
        <v>65</v>
      </c>
      <c r="B25" s="133"/>
      <c r="C25" s="133"/>
      <c r="D25" s="133">
        <v>21</v>
      </c>
      <c r="E25" s="148" t="s">
        <v>64</v>
      </c>
      <c r="F25" s="132"/>
      <c r="G25" s="132"/>
      <c r="H25" s="158">
        <f>H24*(D25/100)</f>
        <v>0</v>
      </c>
      <c r="I25" s="32"/>
      <c r="J25" s="32"/>
    </row>
    <row r="26" spans="1:16" ht="12.75" customHeight="1" thickBot="1" x14ac:dyDescent="0.25">
      <c r="A26" s="156" t="s">
        <v>86</v>
      </c>
      <c r="B26" s="157"/>
      <c r="C26" s="157"/>
      <c r="D26" s="157"/>
      <c r="E26" s="157"/>
      <c r="F26" s="159"/>
      <c r="G26" s="160"/>
      <c r="H26" s="161">
        <f>SUM(H22:H25)</f>
        <v>0</v>
      </c>
      <c r="I26" s="32"/>
      <c r="J26" s="32"/>
    </row>
    <row r="27" spans="1:16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74"/>
  <sheetViews>
    <sheetView showGridLines="0" topLeftCell="A7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25">
      <c r="A1" s="228" t="s">
        <v>87</v>
      </c>
      <c r="B1" s="228"/>
      <c r="C1" s="229"/>
      <c r="D1" s="228"/>
      <c r="E1" s="228"/>
      <c r="F1" s="228"/>
      <c r="G1" s="228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43" t="s">
        <v>43</v>
      </c>
      <c r="D2" s="230"/>
      <c r="E2" s="230"/>
      <c r="F2" s="230"/>
      <c r="G2" s="231"/>
      <c r="H2" s="54"/>
      <c r="I2" s="54"/>
      <c r="J2" s="54"/>
    </row>
    <row r="3" spans="1:60" x14ac:dyDescent="0.2">
      <c r="A3" s="57" t="s">
        <v>32</v>
      </c>
      <c r="B3" s="58" t="s">
        <v>58</v>
      </c>
      <c r="C3" s="244" t="s">
        <v>59</v>
      </c>
      <c r="D3" s="232"/>
      <c r="E3" s="232"/>
      <c r="F3" s="232"/>
      <c r="G3" s="233"/>
      <c r="H3" s="54"/>
      <c r="I3" s="54"/>
      <c r="J3" s="54"/>
    </row>
    <row r="4" spans="1:60" ht="13.5" thickBot="1" x14ac:dyDescent="0.25">
      <c r="A4" s="162" t="s">
        <v>33</v>
      </c>
      <c r="B4" s="163" t="s">
        <v>83</v>
      </c>
      <c r="C4" s="245" t="s">
        <v>59</v>
      </c>
      <c r="D4" s="246"/>
      <c r="E4" s="246"/>
      <c r="F4" s="246"/>
      <c r="G4" s="247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64" t="s">
        <v>34</v>
      </c>
      <c r="B6" s="167" t="s">
        <v>35</v>
      </c>
      <c r="C6" s="168" t="s">
        <v>36</v>
      </c>
      <c r="D6" s="165" t="s">
        <v>37</v>
      </c>
      <c r="E6" s="166" t="s">
        <v>38</v>
      </c>
      <c r="F6" s="169" t="s">
        <v>39</v>
      </c>
      <c r="G6" s="188" t="s">
        <v>40</v>
      </c>
      <c r="H6" s="189" t="s">
        <v>88</v>
      </c>
      <c r="I6" s="173" t="s">
        <v>89</v>
      </c>
      <c r="J6" s="54"/>
    </row>
    <row r="7" spans="1:60" x14ac:dyDescent="0.2">
      <c r="A7" s="190"/>
      <c r="B7" s="191" t="s">
        <v>90</v>
      </c>
      <c r="C7" s="248" t="s">
        <v>91</v>
      </c>
      <c r="D7" s="248"/>
      <c r="E7" s="249"/>
      <c r="F7" s="250"/>
      <c r="G7" s="250"/>
      <c r="H7" s="192"/>
      <c r="I7" s="193"/>
      <c r="J7" s="54"/>
    </row>
    <row r="8" spans="1:60" x14ac:dyDescent="0.2">
      <c r="A8" s="184" t="s">
        <v>92</v>
      </c>
      <c r="B8" s="174" t="s">
        <v>93</v>
      </c>
      <c r="C8" s="206" t="s">
        <v>94</v>
      </c>
      <c r="D8" s="176"/>
      <c r="E8" s="178"/>
      <c r="F8" s="251">
        <f>SUM(G9:G77)</f>
        <v>0</v>
      </c>
      <c r="G8" s="252"/>
      <c r="H8" s="180"/>
      <c r="I8" s="186"/>
      <c r="J8" s="54"/>
    </row>
    <row r="9" spans="1:60" outlineLevel="1" x14ac:dyDescent="0.2">
      <c r="A9" s="185"/>
      <c r="B9" s="253" t="s">
        <v>95</v>
      </c>
      <c r="C9" s="254"/>
      <c r="D9" s="255"/>
      <c r="E9" s="256"/>
      <c r="F9" s="257"/>
      <c r="G9" s="258"/>
      <c r="H9" s="181"/>
      <c r="I9" s="187"/>
      <c r="J9" s="170"/>
      <c r="K9" s="171">
        <v>1</v>
      </c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 x14ac:dyDescent="0.2">
      <c r="A10" s="185"/>
      <c r="B10" s="237" t="s">
        <v>96</v>
      </c>
      <c r="C10" s="238"/>
      <c r="D10" s="239"/>
      <c r="E10" s="240"/>
      <c r="F10" s="241"/>
      <c r="G10" s="242"/>
      <c r="H10" s="181"/>
      <c r="I10" s="187"/>
      <c r="J10" s="170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 x14ac:dyDescent="0.2">
      <c r="A11" s="185">
        <v>1</v>
      </c>
      <c r="B11" s="175" t="s">
        <v>97</v>
      </c>
      <c r="C11" s="207" t="s">
        <v>98</v>
      </c>
      <c r="D11" s="177" t="s">
        <v>99</v>
      </c>
      <c r="E11" s="179">
        <v>1</v>
      </c>
      <c r="F11" s="183"/>
      <c r="G11" s="182">
        <f>E11*F11</f>
        <v>0</v>
      </c>
      <c r="H11" s="181" t="s">
        <v>100</v>
      </c>
      <c r="I11" s="187" t="s">
        <v>101</v>
      </c>
      <c r="J11" s="170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  <c r="AL11" s="171"/>
      <c r="AM11" s="171">
        <v>21</v>
      </c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 x14ac:dyDescent="0.2">
      <c r="A12" s="185"/>
      <c r="B12" s="237" t="s">
        <v>102</v>
      </c>
      <c r="C12" s="238"/>
      <c r="D12" s="239"/>
      <c r="E12" s="240"/>
      <c r="F12" s="241"/>
      <c r="G12" s="242"/>
      <c r="H12" s="181"/>
      <c r="I12" s="187"/>
      <c r="J12" s="170"/>
      <c r="K12" s="171">
        <v>1</v>
      </c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ht="22.5" outlineLevel="1" x14ac:dyDescent="0.2">
      <c r="A13" s="185"/>
      <c r="B13" s="237" t="s">
        <v>103</v>
      </c>
      <c r="C13" s="238"/>
      <c r="D13" s="239"/>
      <c r="E13" s="240"/>
      <c r="F13" s="241"/>
      <c r="G13" s="242"/>
      <c r="H13" s="181"/>
      <c r="I13" s="187"/>
      <c r="J13" s="170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2" t="str">
        <f>B13</f>
        <v>Odstranění pařezu s odklizením získaného dřeva na vzdálenost do 20 m, se složením na hromady nebo s naložením na dopravní prostředek, se zasypáním jámy, doplněním zeminy, zhutněním a úpravou terénu</v>
      </c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 x14ac:dyDescent="0.2">
      <c r="A14" s="185">
        <v>2</v>
      </c>
      <c r="B14" s="175" t="s">
        <v>104</v>
      </c>
      <c r="C14" s="207" t="s">
        <v>105</v>
      </c>
      <c r="D14" s="177" t="s">
        <v>99</v>
      </c>
      <c r="E14" s="179">
        <v>1</v>
      </c>
      <c r="F14" s="183"/>
      <c r="G14" s="182">
        <f>E14*F14</f>
        <v>0</v>
      </c>
      <c r="H14" s="181" t="s">
        <v>100</v>
      </c>
      <c r="I14" s="187" t="s">
        <v>101</v>
      </c>
      <c r="J14" s="170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>
        <v>21</v>
      </c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 x14ac:dyDescent="0.2">
      <c r="A15" s="185"/>
      <c r="B15" s="237" t="s">
        <v>106</v>
      </c>
      <c r="C15" s="238"/>
      <c r="D15" s="239"/>
      <c r="E15" s="240"/>
      <c r="F15" s="241"/>
      <c r="G15" s="242"/>
      <c r="H15" s="181"/>
      <c r="I15" s="187"/>
      <c r="J15" s="170"/>
      <c r="K15" s="171">
        <v>1</v>
      </c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ht="22.5" outlineLevel="1" x14ac:dyDescent="0.2">
      <c r="A16" s="185"/>
      <c r="B16" s="237" t="s">
        <v>107</v>
      </c>
      <c r="C16" s="238"/>
      <c r="D16" s="239"/>
      <c r="E16" s="240"/>
      <c r="F16" s="241"/>
      <c r="G16" s="242"/>
      <c r="H16" s="181"/>
      <c r="I16" s="187"/>
      <c r="J16" s="170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2" t="str">
        <f>B16</f>
        <v>získané při čerpání potrubím nebo žlaby, montáž a demontáž potrubí nebo žlabu, jeho utěsnění po dobu provozu a opotřebení materiálu potrubí nebo žlabu, podpěrná konstrukce.</v>
      </c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 x14ac:dyDescent="0.2">
      <c r="A17" s="185">
        <v>3</v>
      </c>
      <c r="B17" s="175" t="s">
        <v>108</v>
      </c>
      <c r="C17" s="207" t="s">
        <v>109</v>
      </c>
      <c r="D17" s="177" t="s">
        <v>81</v>
      </c>
      <c r="E17" s="179">
        <v>15</v>
      </c>
      <c r="F17" s="183"/>
      <c r="G17" s="182">
        <f>E17*F17</f>
        <v>0</v>
      </c>
      <c r="H17" s="181" t="s">
        <v>110</v>
      </c>
      <c r="I17" s="187" t="s">
        <v>101</v>
      </c>
      <c r="J17" s="170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>
        <v>21</v>
      </c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 x14ac:dyDescent="0.2">
      <c r="A18" s="185"/>
      <c r="B18" s="237" t="s">
        <v>111</v>
      </c>
      <c r="C18" s="238"/>
      <c r="D18" s="239"/>
      <c r="E18" s="240"/>
      <c r="F18" s="241"/>
      <c r="G18" s="242"/>
      <c r="H18" s="181"/>
      <c r="I18" s="187"/>
      <c r="J18" s="170"/>
      <c r="K18" s="171">
        <v>1</v>
      </c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ht="22.5" outlineLevel="1" x14ac:dyDescent="0.2">
      <c r="A19" s="185"/>
      <c r="B19" s="237" t="s">
        <v>112</v>
      </c>
      <c r="C19" s="238"/>
      <c r="D19" s="239"/>
      <c r="E19" s="240"/>
      <c r="F19" s="241"/>
      <c r="G19" s="242"/>
      <c r="H19" s="181"/>
      <c r="I19" s="187"/>
      <c r="J19" s="170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2" t="str">
        <f>B19</f>
        <v>nebo lesní půdy, s naložením na dopravní prostředek a vodorovným přemístěním na hromady v místě upotřebení nebo na dočasné či trvalé skládky se složením,</v>
      </c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 x14ac:dyDescent="0.2">
      <c r="A20" s="185">
        <v>4</v>
      </c>
      <c r="B20" s="175" t="s">
        <v>113</v>
      </c>
      <c r="C20" s="207" t="s">
        <v>114</v>
      </c>
      <c r="D20" s="177" t="s">
        <v>115</v>
      </c>
      <c r="E20" s="179">
        <v>61.6175</v>
      </c>
      <c r="F20" s="183"/>
      <c r="G20" s="182">
        <f>E20*F20</f>
        <v>0</v>
      </c>
      <c r="H20" s="181" t="s">
        <v>110</v>
      </c>
      <c r="I20" s="187" t="s">
        <v>101</v>
      </c>
      <c r="J20" s="170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>
        <v>21</v>
      </c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 x14ac:dyDescent="0.2">
      <c r="A21" s="185"/>
      <c r="B21" s="237" t="s">
        <v>116</v>
      </c>
      <c r="C21" s="238"/>
      <c r="D21" s="239"/>
      <c r="E21" s="240"/>
      <c r="F21" s="241"/>
      <c r="G21" s="242"/>
      <c r="H21" s="181"/>
      <c r="I21" s="187"/>
      <c r="J21" s="170"/>
      <c r="K21" s="171">
        <v>1</v>
      </c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ht="22.5" outlineLevel="1" x14ac:dyDescent="0.2">
      <c r="A22" s="185"/>
      <c r="B22" s="237" t="s">
        <v>117</v>
      </c>
      <c r="C22" s="238"/>
      <c r="D22" s="239"/>
      <c r="E22" s="240"/>
      <c r="F22" s="241"/>
      <c r="G22" s="242"/>
      <c r="H22" s="181"/>
      <c r="I22" s="187"/>
      <c r="J22" s="170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2" t="str">
        <f>B22</f>
        <v>na hloubku do 5 m pod projektem stanovenou hladinou vody, se svislým přemístěním výkopku nad hladinu a s odhozením do 5 m nebo naložením na dopravní prostředek,</v>
      </c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 x14ac:dyDescent="0.2">
      <c r="A23" s="185"/>
      <c r="B23" s="237" t="s">
        <v>118</v>
      </c>
      <c r="C23" s="238"/>
      <c r="D23" s="239"/>
      <c r="E23" s="240"/>
      <c r="F23" s="241"/>
      <c r="G23" s="242"/>
      <c r="H23" s="181"/>
      <c r="I23" s="187"/>
      <c r="J23" s="170"/>
      <c r="K23" s="171">
        <v>2</v>
      </c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outlineLevel="1" x14ac:dyDescent="0.2">
      <c r="A24" s="185"/>
      <c r="B24" s="237" t="s">
        <v>119</v>
      </c>
      <c r="C24" s="238"/>
      <c r="D24" s="239"/>
      <c r="E24" s="240"/>
      <c r="F24" s="241"/>
      <c r="G24" s="242"/>
      <c r="H24" s="181"/>
      <c r="I24" s="187"/>
      <c r="J24" s="170"/>
      <c r="K24" s="171">
        <v>3</v>
      </c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 x14ac:dyDescent="0.2">
      <c r="A25" s="185">
        <v>5</v>
      </c>
      <c r="B25" s="175" t="s">
        <v>120</v>
      </c>
      <c r="C25" s="207" t="s">
        <v>121</v>
      </c>
      <c r="D25" s="177" t="s">
        <v>115</v>
      </c>
      <c r="E25" s="179">
        <v>39.454599999999999</v>
      </c>
      <c r="F25" s="183"/>
      <c r="G25" s="182">
        <f>E25*F25</f>
        <v>0</v>
      </c>
      <c r="H25" s="181" t="s">
        <v>110</v>
      </c>
      <c r="I25" s="187" t="s">
        <v>101</v>
      </c>
      <c r="J25" s="170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>
        <v>21</v>
      </c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 x14ac:dyDescent="0.2">
      <c r="A26" s="185"/>
      <c r="B26" s="237" t="s">
        <v>122</v>
      </c>
      <c r="C26" s="238"/>
      <c r="D26" s="239"/>
      <c r="E26" s="240"/>
      <c r="F26" s="241"/>
      <c r="G26" s="242"/>
      <c r="H26" s="181"/>
      <c r="I26" s="187"/>
      <c r="J26" s="170"/>
      <c r="K26" s="171">
        <v>1</v>
      </c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ht="22.5" outlineLevel="1" x14ac:dyDescent="0.2">
      <c r="A27" s="185"/>
      <c r="B27" s="237" t="s">
        <v>123</v>
      </c>
      <c r="C27" s="238"/>
      <c r="D27" s="239"/>
      <c r="E27" s="240"/>
      <c r="F27" s="241"/>
      <c r="G27" s="242"/>
      <c r="H27" s="181"/>
      <c r="I27" s="187"/>
      <c r="J27" s="170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2" t="str">
        <f>B27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7" s="171"/>
      <c r="BB27" s="171"/>
      <c r="BC27" s="171"/>
      <c r="BD27" s="171"/>
      <c r="BE27" s="171"/>
      <c r="BF27" s="171"/>
      <c r="BG27" s="171"/>
      <c r="BH27" s="171"/>
    </row>
    <row r="28" spans="1:60" outlineLevel="1" x14ac:dyDescent="0.2">
      <c r="A28" s="185">
        <v>6</v>
      </c>
      <c r="B28" s="175" t="s">
        <v>124</v>
      </c>
      <c r="C28" s="207" t="s">
        <v>125</v>
      </c>
      <c r="D28" s="177" t="s">
        <v>115</v>
      </c>
      <c r="E28" s="179">
        <v>112.10617000000001</v>
      </c>
      <c r="F28" s="183"/>
      <c r="G28" s="182">
        <f>E28*F28</f>
        <v>0</v>
      </c>
      <c r="H28" s="181" t="s">
        <v>110</v>
      </c>
      <c r="I28" s="187" t="s">
        <v>101</v>
      </c>
      <c r="J28" s="170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>
        <v>21</v>
      </c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 x14ac:dyDescent="0.2">
      <c r="A29" s="185">
        <v>7</v>
      </c>
      <c r="B29" s="175" t="s">
        <v>126</v>
      </c>
      <c r="C29" s="207" t="s">
        <v>127</v>
      </c>
      <c r="D29" s="177" t="s">
        <v>115</v>
      </c>
      <c r="E29" s="179">
        <v>160.22368</v>
      </c>
      <c r="F29" s="183"/>
      <c r="G29" s="182">
        <f>E29*F29</f>
        <v>0</v>
      </c>
      <c r="H29" s="181" t="s">
        <v>110</v>
      </c>
      <c r="I29" s="187" t="s">
        <v>101</v>
      </c>
      <c r="J29" s="170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>
        <v>21</v>
      </c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 x14ac:dyDescent="0.2">
      <c r="A30" s="185"/>
      <c r="B30" s="237" t="s">
        <v>128</v>
      </c>
      <c r="C30" s="238"/>
      <c r="D30" s="239"/>
      <c r="E30" s="240"/>
      <c r="F30" s="241"/>
      <c r="G30" s="242"/>
      <c r="H30" s="181"/>
      <c r="I30" s="187"/>
      <c r="J30" s="170"/>
      <c r="K30" s="171">
        <v>1</v>
      </c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ht="22.5" outlineLevel="1" x14ac:dyDescent="0.2">
      <c r="A31" s="185"/>
      <c r="B31" s="237" t="s">
        <v>129</v>
      </c>
      <c r="C31" s="238"/>
      <c r="D31" s="239"/>
      <c r="E31" s="240"/>
      <c r="F31" s="241"/>
      <c r="G31" s="242"/>
      <c r="H31" s="181"/>
      <c r="I31" s="187"/>
      <c r="J31" s="170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2" t="str">
        <f>B31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 x14ac:dyDescent="0.2">
      <c r="A32" s="185"/>
      <c r="B32" s="237" t="s">
        <v>130</v>
      </c>
      <c r="C32" s="238"/>
      <c r="D32" s="239"/>
      <c r="E32" s="240"/>
      <c r="F32" s="241"/>
      <c r="G32" s="242"/>
      <c r="H32" s="181"/>
      <c r="I32" s="187"/>
      <c r="J32" s="170"/>
      <c r="K32" s="171">
        <v>2</v>
      </c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 x14ac:dyDescent="0.2">
      <c r="A33" s="185">
        <v>8</v>
      </c>
      <c r="B33" s="175" t="s">
        <v>131</v>
      </c>
      <c r="C33" s="207" t="s">
        <v>132</v>
      </c>
      <c r="D33" s="177" t="s">
        <v>115</v>
      </c>
      <c r="E33" s="179">
        <v>2.3533499999999998</v>
      </c>
      <c r="F33" s="183"/>
      <c r="G33" s="182">
        <f>E33*F33</f>
        <v>0</v>
      </c>
      <c r="H33" s="181" t="s">
        <v>110</v>
      </c>
      <c r="I33" s="187" t="s">
        <v>101</v>
      </c>
      <c r="J33" s="170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>
        <v>21</v>
      </c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 x14ac:dyDescent="0.2">
      <c r="A34" s="185"/>
      <c r="B34" s="237" t="s">
        <v>133</v>
      </c>
      <c r="C34" s="238"/>
      <c r="D34" s="239"/>
      <c r="E34" s="240"/>
      <c r="F34" s="241"/>
      <c r="G34" s="242"/>
      <c r="H34" s="181"/>
      <c r="I34" s="187"/>
      <c r="J34" s="170"/>
      <c r="K34" s="171">
        <v>2</v>
      </c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 x14ac:dyDescent="0.2">
      <c r="A35" s="185">
        <v>9</v>
      </c>
      <c r="B35" s="175" t="s">
        <v>134</v>
      </c>
      <c r="C35" s="207" t="s">
        <v>132</v>
      </c>
      <c r="D35" s="177" t="s">
        <v>115</v>
      </c>
      <c r="E35" s="179">
        <v>2.3533400000000002</v>
      </c>
      <c r="F35" s="183"/>
      <c r="G35" s="182">
        <f>E35*F35</f>
        <v>0</v>
      </c>
      <c r="H35" s="181" t="s">
        <v>110</v>
      </c>
      <c r="I35" s="187" t="s">
        <v>101</v>
      </c>
      <c r="J35" s="170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>
        <v>21</v>
      </c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 x14ac:dyDescent="0.2">
      <c r="A36" s="185"/>
      <c r="B36" s="237" t="s">
        <v>135</v>
      </c>
      <c r="C36" s="238"/>
      <c r="D36" s="239"/>
      <c r="E36" s="240"/>
      <c r="F36" s="241"/>
      <c r="G36" s="242"/>
      <c r="H36" s="181"/>
      <c r="I36" s="187"/>
      <c r="J36" s="170"/>
      <c r="K36" s="171">
        <v>1</v>
      </c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 x14ac:dyDescent="0.2">
      <c r="A37" s="185"/>
      <c r="B37" s="237" t="s">
        <v>136</v>
      </c>
      <c r="C37" s="238"/>
      <c r="D37" s="239"/>
      <c r="E37" s="240"/>
      <c r="F37" s="241"/>
      <c r="G37" s="242"/>
      <c r="H37" s="181"/>
      <c r="I37" s="187"/>
      <c r="J37" s="170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 x14ac:dyDescent="0.2">
      <c r="A38" s="185">
        <v>10</v>
      </c>
      <c r="B38" s="175" t="s">
        <v>137</v>
      </c>
      <c r="C38" s="207" t="s">
        <v>138</v>
      </c>
      <c r="D38" s="177" t="s">
        <v>139</v>
      </c>
      <c r="E38" s="179">
        <v>169.298</v>
      </c>
      <c r="F38" s="183"/>
      <c r="G38" s="182">
        <f>E38*F38</f>
        <v>0</v>
      </c>
      <c r="H38" s="181" t="s">
        <v>110</v>
      </c>
      <c r="I38" s="187" t="s">
        <v>101</v>
      </c>
      <c r="J38" s="170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1"/>
      <c r="AI38" s="171"/>
      <c r="AJ38" s="171"/>
      <c r="AK38" s="171"/>
      <c r="AL38" s="171"/>
      <c r="AM38" s="171">
        <v>21</v>
      </c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 x14ac:dyDescent="0.2">
      <c r="A39" s="185"/>
      <c r="B39" s="237" t="s">
        <v>140</v>
      </c>
      <c r="C39" s="238"/>
      <c r="D39" s="239"/>
      <c r="E39" s="240"/>
      <c r="F39" s="241"/>
      <c r="G39" s="242"/>
      <c r="H39" s="181"/>
      <c r="I39" s="187"/>
      <c r="J39" s="170"/>
      <c r="K39" s="171">
        <v>1</v>
      </c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 x14ac:dyDescent="0.2">
      <c r="A40" s="185"/>
      <c r="B40" s="237" t="s">
        <v>141</v>
      </c>
      <c r="C40" s="238"/>
      <c r="D40" s="239"/>
      <c r="E40" s="240"/>
      <c r="F40" s="241"/>
      <c r="G40" s="242"/>
      <c r="H40" s="181"/>
      <c r="I40" s="187"/>
      <c r="J40" s="170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 x14ac:dyDescent="0.2">
      <c r="A41" s="185">
        <v>11</v>
      </c>
      <c r="B41" s="175" t="s">
        <v>142</v>
      </c>
      <c r="C41" s="207" t="s">
        <v>143</v>
      </c>
      <c r="D41" s="177" t="s">
        <v>139</v>
      </c>
      <c r="E41" s="179">
        <v>169.298</v>
      </c>
      <c r="F41" s="183"/>
      <c r="G41" s="182">
        <f>E41*F41</f>
        <v>0</v>
      </c>
      <c r="H41" s="181" t="s">
        <v>110</v>
      </c>
      <c r="I41" s="187" t="s">
        <v>101</v>
      </c>
      <c r="J41" s="170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>
        <v>21</v>
      </c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 x14ac:dyDescent="0.2">
      <c r="A42" s="185"/>
      <c r="B42" s="237" t="s">
        <v>144</v>
      </c>
      <c r="C42" s="238"/>
      <c r="D42" s="239"/>
      <c r="E42" s="240"/>
      <c r="F42" s="241"/>
      <c r="G42" s="242"/>
      <c r="H42" s="181"/>
      <c r="I42" s="187"/>
      <c r="J42" s="170"/>
      <c r="K42" s="171">
        <v>1</v>
      </c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 x14ac:dyDescent="0.2">
      <c r="A43" s="185"/>
      <c r="B43" s="237" t="s">
        <v>145</v>
      </c>
      <c r="C43" s="238"/>
      <c r="D43" s="239"/>
      <c r="E43" s="240"/>
      <c r="F43" s="241"/>
      <c r="G43" s="242"/>
      <c r="H43" s="181"/>
      <c r="I43" s="187"/>
      <c r="J43" s="170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 x14ac:dyDescent="0.2">
      <c r="A44" s="185">
        <v>12</v>
      </c>
      <c r="B44" s="175" t="s">
        <v>146</v>
      </c>
      <c r="C44" s="207" t="s">
        <v>147</v>
      </c>
      <c r="D44" s="177" t="s">
        <v>115</v>
      </c>
      <c r="E44" s="179">
        <v>175.61953</v>
      </c>
      <c r="F44" s="183"/>
      <c r="G44" s="182">
        <f>E44*F44</f>
        <v>0</v>
      </c>
      <c r="H44" s="181" t="s">
        <v>110</v>
      </c>
      <c r="I44" s="187" t="s">
        <v>101</v>
      </c>
      <c r="J44" s="170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>
        <v>21</v>
      </c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 x14ac:dyDescent="0.2">
      <c r="A45" s="185"/>
      <c r="B45" s="237" t="s">
        <v>148</v>
      </c>
      <c r="C45" s="238"/>
      <c r="D45" s="239"/>
      <c r="E45" s="240"/>
      <c r="F45" s="241"/>
      <c r="G45" s="242"/>
      <c r="H45" s="181"/>
      <c r="I45" s="187"/>
      <c r="J45" s="170"/>
      <c r="K45" s="171">
        <v>1</v>
      </c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 x14ac:dyDescent="0.2">
      <c r="A46" s="185"/>
      <c r="B46" s="237" t="s">
        <v>149</v>
      </c>
      <c r="C46" s="238"/>
      <c r="D46" s="239"/>
      <c r="E46" s="240"/>
      <c r="F46" s="241"/>
      <c r="G46" s="242"/>
      <c r="H46" s="181"/>
      <c r="I46" s="187"/>
      <c r="J46" s="170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 x14ac:dyDescent="0.2">
      <c r="A47" s="185">
        <v>13</v>
      </c>
      <c r="B47" s="175" t="s">
        <v>150</v>
      </c>
      <c r="C47" s="207" t="s">
        <v>151</v>
      </c>
      <c r="D47" s="177" t="s">
        <v>115</v>
      </c>
      <c r="E47" s="179">
        <v>279.75299999999999</v>
      </c>
      <c r="F47" s="183"/>
      <c r="G47" s="182">
        <f>E47*F47</f>
        <v>0</v>
      </c>
      <c r="H47" s="181" t="s">
        <v>110</v>
      </c>
      <c r="I47" s="187" t="s">
        <v>101</v>
      </c>
      <c r="J47" s="170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>
        <v>21</v>
      </c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 x14ac:dyDescent="0.2">
      <c r="A48" s="185"/>
      <c r="B48" s="237" t="s">
        <v>152</v>
      </c>
      <c r="C48" s="238"/>
      <c r="D48" s="239"/>
      <c r="E48" s="240"/>
      <c r="F48" s="241"/>
      <c r="G48" s="242"/>
      <c r="H48" s="181"/>
      <c r="I48" s="187"/>
      <c r="J48" s="170"/>
      <c r="K48" s="171">
        <v>1</v>
      </c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 x14ac:dyDescent="0.2">
      <c r="A49" s="185"/>
      <c r="B49" s="237" t="s">
        <v>153</v>
      </c>
      <c r="C49" s="238"/>
      <c r="D49" s="239"/>
      <c r="E49" s="240"/>
      <c r="F49" s="241"/>
      <c r="G49" s="242"/>
      <c r="H49" s="181"/>
      <c r="I49" s="187"/>
      <c r="J49" s="170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 x14ac:dyDescent="0.2">
      <c r="A50" s="185"/>
      <c r="B50" s="237" t="s">
        <v>154</v>
      </c>
      <c r="C50" s="238"/>
      <c r="D50" s="239"/>
      <c r="E50" s="240"/>
      <c r="F50" s="241"/>
      <c r="G50" s="242"/>
      <c r="H50" s="181"/>
      <c r="I50" s="187"/>
      <c r="J50" s="170"/>
      <c r="K50" s="171">
        <v>2</v>
      </c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 x14ac:dyDescent="0.2">
      <c r="A51" s="185">
        <v>14</v>
      </c>
      <c r="B51" s="175" t="s">
        <v>155</v>
      </c>
      <c r="C51" s="207" t="s">
        <v>156</v>
      </c>
      <c r="D51" s="177" t="s">
        <v>115</v>
      </c>
      <c r="E51" s="179">
        <v>5.76</v>
      </c>
      <c r="F51" s="183"/>
      <c r="G51" s="182">
        <f>E51*F51</f>
        <v>0</v>
      </c>
      <c r="H51" s="181" t="s">
        <v>110</v>
      </c>
      <c r="I51" s="187" t="s">
        <v>101</v>
      </c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>
        <v>21</v>
      </c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 x14ac:dyDescent="0.2">
      <c r="A52" s="185"/>
      <c r="B52" s="237" t="s">
        <v>157</v>
      </c>
      <c r="C52" s="238"/>
      <c r="D52" s="239"/>
      <c r="E52" s="240"/>
      <c r="F52" s="241"/>
      <c r="G52" s="242"/>
      <c r="H52" s="181"/>
      <c r="I52" s="187"/>
      <c r="J52" s="171"/>
      <c r="K52" s="171">
        <v>1</v>
      </c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 x14ac:dyDescent="0.2">
      <c r="A53" s="185"/>
      <c r="B53" s="237" t="s">
        <v>158</v>
      </c>
      <c r="C53" s="238"/>
      <c r="D53" s="239"/>
      <c r="E53" s="240"/>
      <c r="F53" s="241"/>
      <c r="G53" s="242"/>
      <c r="H53" s="181"/>
      <c r="I53" s="187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 x14ac:dyDescent="0.2">
      <c r="A54" s="185">
        <v>15</v>
      </c>
      <c r="B54" s="175" t="s">
        <v>159</v>
      </c>
      <c r="C54" s="207" t="s">
        <v>160</v>
      </c>
      <c r="D54" s="177" t="s">
        <v>115</v>
      </c>
      <c r="E54" s="179">
        <v>279.75299999999999</v>
      </c>
      <c r="F54" s="183"/>
      <c r="G54" s="182">
        <f>E54*F54</f>
        <v>0</v>
      </c>
      <c r="H54" s="181" t="s">
        <v>110</v>
      </c>
      <c r="I54" s="187" t="s">
        <v>101</v>
      </c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>
        <v>21</v>
      </c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 x14ac:dyDescent="0.2">
      <c r="A55" s="185"/>
      <c r="B55" s="237" t="s">
        <v>161</v>
      </c>
      <c r="C55" s="238"/>
      <c r="D55" s="239"/>
      <c r="E55" s="240"/>
      <c r="F55" s="241"/>
      <c r="G55" s="242"/>
      <c r="H55" s="181"/>
      <c r="I55" s="187"/>
      <c r="J55" s="171"/>
      <c r="K55" s="171">
        <v>1</v>
      </c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outlineLevel="1" x14ac:dyDescent="0.2">
      <c r="A56" s="185"/>
      <c r="B56" s="237" t="s">
        <v>162</v>
      </c>
      <c r="C56" s="238"/>
      <c r="D56" s="239"/>
      <c r="E56" s="240"/>
      <c r="F56" s="241"/>
      <c r="G56" s="242"/>
      <c r="H56" s="181"/>
      <c r="I56" s="187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 x14ac:dyDescent="0.2">
      <c r="A57" s="185">
        <v>16</v>
      </c>
      <c r="B57" s="175" t="s">
        <v>163</v>
      </c>
      <c r="C57" s="207" t="s">
        <v>164</v>
      </c>
      <c r="D57" s="177" t="s">
        <v>115</v>
      </c>
      <c r="E57" s="179">
        <v>36.738140000000001</v>
      </c>
      <c r="F57" s="183"/>
      <c r="G57" s="182">
        <f>E57*F57</f>
        <v>0</v>
      </c>
      <c r="H57" s="181" t="s">
        <v>110</v>
      </c>
      <c r="I57" s="187" t="s">
        <v>101</v>
      </c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>
        <v>21</v>
      </c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 x14ac:dyDescent="0.2">
      <c r="A58" s="185"/>
      <c r="B58" s="237" t="s">
        <v>165</v>
      </c>
      <c r="C58" s="238"/>
      <c r="D58" s="239"/>
      <c r="E58" s="240"/>
      <c r="F58" s="241"/>
      <c r="G58" s="242"/>
      <c r="H58" s="181"/>
      <c r="I58" s="187"/>
      <c r="J58" s="171"/>
      <c r="K58" s="171">
        <v>1</v>
      </c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ht="22.5" outlineLevel="1" x14ac:dyDescent="0.2">
      <c r="A59" s="185"/>
      <c r="B59" s="237" t="s">
        <v>166</v>
      </c>
      <c r="C59" s="238"/>
      <c r="D59" s="239"/>
      <c r="E59" s="240"/>
      <c r="F59" s="241"/>
      <c r="G59" s="242"/>
      <c r="H59" s="181"/>
      <c r="I59" s="187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2" t="str">
        <f>B59</f>
        <v>sypaninou z vhodných hornin tř. 1 - 4 nebo materiálem připraveným podél výkopu ve vzdálenosti do 3 m od jeho kraje, pro jakoukoliv hloubku výkopu a jakoukoliv míru zhutnění,</v>
      </c>
      <c r="BA59" s="171"/>
      <c r="BB59" s="171"/>
      <c r="BC59" s="171"/>
      <c r="BD59" s="171"/>
      <c r="BE59" s="171"/>
      <c r="BF59" s="171"/>
      <c r="BG59" s="171"/>
      <c r="BH59" s="171"/>
    </row>
    <row r="60" spans="1:60" outlineLevel="1" x14ac:dyDescent="0.2">
      <c r="A60" s="185">
        <v>17</v>
      </c>
      <c r="B60" s="175" t="s">
        <v>167</v>
      </c>
      <c r="C60" s="207" t="s">
        <v>168</v>
      </c>
      <c r="D60" s="177" t="s">
        <v>115</v>
      </c>
      <c r="E60" s="179">
        <v>120.6716</v>
      </c>
      <c r="F60" s="183"/>
      <c r="G60" s="182">
        <f>E60*F60</f>
        <v>0</v>
      </c>
      <c r="H60" s="181" t="s">
        <v>110</v>
      </c>
      <c r="I60" s="187" t="s">
        <v>101</v>
      </c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>
        <v>21</v>
      </c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 x14ac:dyDescent="0.2">
      <c r="A61" s="185"/>
      <c r="B61" s="237" t="s">
        <v>169</v>
      </c>
      <c r="C61" s="238"/>
      <c r="D61" s="239"/>
      <c r="E61" s="240"/>
      <c r="F61" s="241"/>
      <c r="G61" s="242"/>
      <c r="H61" s="181"/>
      <c r="I61" s="187"/>
      <c r="J61" s="171"/>
      <c r="K61" s="171">
        <v>1</v>
      </c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outlineLevel="1" x14ac:dyDescent="0.2">
      <c r="A62" s="185"/>
      <c r="B62" s="237" t="s">
        <v>170</v>
      </c>
      <c r="C62" s="238"/>
      <c r="D62" s="239"/>
      <c r="E62" s="240"/>
      <c r="F62" s="241"/>
      <c r="G62" s="242"/>
      <c r="H62" s="181"/>
      <c r="I62" s="187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outlineLevel="1" x14ac:dyDescent="0.2">
      <c r="A63" s="185">
        <v>18</v>
      </c>
      <c r="B63" s="175" t="s">
        <v>171</v>
      </c>
      <c r="C63" s="207" t="s">
        <v>172</v>
      </c>
      <c r="D63" s="177" t="s">
        <v>139</v>
      </c>
      <c r="E63" s="179">
        <v>192.47</v>
      </c>
      <c r="F63" s="183"/>
      <c r="G63" s="182">
        <f>E63*F63</f>
        <v>0</v>
      </c>
      <c r="H63" s="181" t="s">
        <v>100</v>
      </c>
      <c r="I63" s="187" t="s">
        <v>101</v>
      </c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/>
      <c r="AH63" s="171"/>
      <c r="AI63" s="171"/>
      <c r="AJ63" s="171"/>
      <c r="AK63" s="171"/>
      <c r="AL63" s="171"/>
      <c r="AM63" s="171">
        <v>21</v>
      </c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 outlineLevel="1" x14ac:dyDescent="0.2">
      <c r="A64" s="185">
        <v>19</v>
      </c>
      <c r="B64" s="175" t="s">
        <v>173</v>
      </c>
      <c r="C64" s="207" t="s">
        <v>174</v>
      </c>
      <c r="D64" s="177" t="s">
        <v>139</v>
      </c>
      <c r="E64" s="179">
        <v>54</v>
      </c>
      <c r="F64" s="183"/>
      <c r="G64" s="182">
        <f>E64*F64</f>
        <v>0</v>
      </c>
      <c r="H64" s="181" t="s">
        <v>100</v>
      </c>
      <c r="I64" s="187" t="s">
        <v>101</v>
      </c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/>
      <c r="AH64" s="171"/>
      <c r="AI64" s="171"/>
      <c r="AJ64" s="171"/>
      <c r="AK64" s="171"/>
      <c r="AL64" s="171"/>
      <c r="AM64" s="171">
        <v>21</v>
      </c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 outlineLevel="1" x14ac:dyDescent="0.2">
      <c r="A65" s="185"/>
      <c r="B65" s="237" t="s">
        <v>175</v>
      </c>
      <c r="C65" s="238"/>
      <c r="D65" s="239"/>
      <c r="E65" s="240"/>
      <c r="F65" s="241"/>
      <c r="G65" s="242"/>
      <c r="H65" s="181"/>
      <c r="I65" s="187"/>
      <c r="J65" s="171"/>
      <c r="K65" s="171">
        <v>1</v>
      </c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 x14ac:dyDescent="0.2">
      <c r="A66" s="185"/>
      <c r="B66" s="237" t="s">
        <v>176</v>
      </c>
      <c r="C66" s="238"/>
      <c r="D66" s="239"/>
      <c r="E66" s="240"/>
      <c r="F66" s="241"/>
      <c r="G66" s="242"/>
      <c r="H66" s="181"/>
      <c r="I66" s="187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/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 x14ac:dyDescent="0.2">
      <c r="A67" s="185">
        <v>20</v>
      </c>
      <c r="B67" s="175" t="s">
        <v>177</v>
      </c>
      <c r="C67" s="207" t="s">
        <v>178</v>
      </c>
      <c r="D67" s="177" t="s">
        <v>139</v>
      </c>
      <c r="E67" s="179">
        <v>246.47</v>
      </c>
      <c r="F67" s="183"/>
      <c r="G67" s="182">
        <f>E67*F67</f>
        <v>0</v>
      </c>
      <c r="H67" s="181" t="s">
        <v>110</v>
      </c>
      <c r="I67" s="187" t="s">
        <v>101</v>
      </c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>
        <v>21</v>
      </c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outlineLevel="1" x14ac:dyDescent="0.2">
      <c r="A68" s="185"/>
      <c r="B68" s="237" t="s">
        <v>179</v>
      </c>
      <c r="C68" s="238"/>
      <c r="D68" s="239"/>
      <c r="E68" s="240"/>
      <c r="F68" s="241"/>
      <c r="G68" s="242"/>
      <c r="H68" s="181"/>
      <c r="I68" s="187"/>
      <c r="J68" s="171"/>
      <c r="K68" s="171">
        <v>1</v>
      </c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 outlineLevel="1" x14ac:dyDescent="0.2">
      <c r="A69" s="185"/>
      <c r="B69" s="237" t="s">
        <v>180</v>
      </c>
      <c r="C69" s="238"/>
      <c r="D69" s="239"/>
      <c r="E69" s="240"/>
      <c r="F69" s="241"/>
      <c r="G69" s="242"/>
      <c r="H69" s="181"/>
      <c r="I69" s="187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outlineLevel="1" x14ac:dyDescent="0.2">
      <c r="A70" s="185">
        <v>21</v>
      </c>
      <c r="B70" s="175" t="s">
        <v>181</v>
      </c>
      <c r="C70" s="207" t="s">
        <v>182</v>
      </c>
      <c r="D70" s="177" t="s">
        <v>139</v>
      </c>
      <c r="E70" s="179">
        <v>192.47</v>
      </c>
      <c r="F70" s="183"/>
      <c r="G70" s="182">
        <f>E70*F70</f>
        <v>0</v>
      </c>
      <c r="H70" s="181" t="s">
        <v>110</v>
      </c>
      <c r="I70" s="187" t="s">
        <v>101</v>
      </c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>
        <v>21</v>
      </c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 x14ac:dyDescent="0.2">
      <c r="A71" s="185"/>
      <c r="B71" s="237" t="s">
        <v>183</v>
      </c>
      <c r="C71" s="238"/>
      <c r="D71" s="239"/>
      <c r="E71" s="240"/>
      <c r="F71" s="241"/>
      <c r="G71" s="242"/>
      <c r="H71" s="181"/>
      <c r="I71" s="187"/>
      <c r="J71" s="171"/>
      <c r="K71" s="171">
        <v>1</v>
      </c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outlineLevel="1" x14ac:dyDescent="0.2">
      <c r="A72" s="185"/>
      <c r="B72" s="237" t="s">
        <v>184</v>
      </c>
      <c r="C72" s="238"/>
      <c r="D72" s="239"/>
      <c r="E72" s="240"/>
      <c r="F72" s="241"/>
      <c r="G72" s="242"/>
      <c r="H72" s="181"/>
      <c r="I72" s="187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outlineLevel="1" x14ac:dyDescent="0.2">
      <c r="A73" s="185">
        <v>22</v>
      </c>
      <c r="B73" s="175" t="s">
        <v>185</v>
      </c>
      <c r="C73" s="207" t="s">
        <v>182</v>
      </c>
      <c r="D73" s="177" t="s">
        <v>139</v>
      </c>
      <c r="E73" s="179">
        <v>54</v>
      </c>
      <c r="F73" s="183"/>
      <c r="G73" s="182">
        <f>E73*F73</f>
        <v>0</v>
      </c>
      <c r="H73" s="181" t="s">
        <v>110</v>
      </c>
      <c r="I73" s="187" t="s">
        <v>101</v>
      </c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71"/>
      <c r="V73" s="171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/>
      <c r="AH73" s="171"/>
      <c r="AI73" s="171"/>
      <c r="AJ73" s="171"/>
      <c r="AK73" s="171"/>
      <c r="AL73" s="171"/>
      <c r="AM73" s="171">
        <v>21</v>
      </c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 outlineLevel="1" x14ac:dyDescent="0.2">
      <c r="A74" s="185"/>
      <c r="B74" s="237" t="s">
        <v>186</v>
      </c>
      <c r="C74" s="238"/>
      <c r="D74" s="239"/>
      <c r="E74" s="240"/>
      <c r="F74" s="241"/>
      <c r="G74" s="242"/>
      <c r="H74" s="181"/>
      <c r="I74" s="187"/>
      <c r="J74" s="171"/>
      <c r="K74" s="171">
        <v>1</v>
      </c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</row>
    <row r="75" spans="1:60" outlineLevel="1" x14ac:dyDescent="0.2">
      <c r="A75" s="185">
        <v>23</v>
      </c>
      <c r="B75" s="175" t="s">
        <v>187</v>
      </c>
      <c r="C75" s="207" t="s">
        <v>188</v>
      </c>
      <c r="D75" s="177" t="s">
        <v>115</v>
      </c>
      <c r="E75" s="179">
        <v>279.75299999999999</v>
      </c>
      <c r="F75" s="183"/>
      <c r="G75" s="182">
        <f>E75*F75</f>
        <v>0</v>
      </c>
      <c r="H75" s="181" t="s">
        <v>110</v>
      </c>
      <c r="I75" s="187" t="s">
        <v>101</v>
      </c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>
        <v>21</v>
      </c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</row>
    <row r="76" spans="1:60" outlineLevel="1" x14ac:dyDescent="0.2">
      <c r="A76" s="185">
        <v>24</v>
      </c>
      <c r="B76" s="175" t="s">
        <v>189</v>
      </c>
      <c r="C76" s="207" t="s">
        <v>190</v>
      </c>
      <c r="D76" s="177" t="s">
        <v>191</v>
      </c>
      <c r="E76" s="179">
        <v>6.4698399999999996</v>
      </c>
      <c r="F76" s="183"/>
      <c r="G76" s="182">
        <f>E76*F76</f>
        <v>0</v>
      </c>
      <c r="H76" s="181" t="s">
        <v>192</v>
      </c>
      <c r="I76" s="187" t="s">
        <v>101</v>
      </c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>
        <v>21</v>
      </c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</row>
    <row r="77" spans="1:60" outlineLevel="1" x14ac:dyDescent="0.2">
      <c r="A77" s="185">
        <v>25</v>
      </c>
      <c r="B77" s="175" t="s">
        <v>193</v>
      </c>
      <c r="C77" s="207" t="s">
        <v>194</v>
      </c>
      <c r="D77" s="177" t="s">
        <v>195</v>
      </c>
      <c r="E77" s="179">
        <v>207.19314</v>
      </c>
      <c r="F77" s="183"/>
      <c r="G77" s="182">
        <f>E77*F77</f>
        <v>0</v>
      </c>
      <c r="H77" s="181" t="s">
        <v>192</v>
      </c>
      <c r="I77" s="187" t="s">
        <v>101</v>
      </c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>
        <v>21</v>
      </c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</row>
    <row r="78" spans="1:60" x14ac:dyDescent="0.2">
      <c r="A78" s="184" t="s">
        <v>92</v>
      </c>
      <c r="B78" s="174" t="s">
        <v>196</v>
      </c>
      <c r="C78" s="206" t="s">
        <v>197</v>
      </c>
      <c r="D78" s="176"/>
      <c r="E78" s="178"/>
      <c r="F78" s="259">
        <f>SUM(G79:G87)</f>
        <v>0</v>
      </c>
      <c r="G78" s="260"/>
      <c r="H78" s="180"/>
      <c r="I78" s="186"/>
    </row>
    <row r="79" spans="1:60" outlineLevel="1" x14ac:dyDescent="0.2">
      <c r="A79" s="185"/>
      <c r="B79" s="253" t="s">
        <v>198</v>
      </c>
      <c r="C79" s="254"/>
      <c r="D79" s="255"/>
      <c r="E79" s="256"/>
      <c r="F79" s="257"/>
      <c r="G79" s="258"/>
      <c r="H79" s="181"/>
      <c r="I79" s="187"/>
      <c r="J79" s="171"/>
      <c r="K79" s="171">
        <v>1</v>
      </c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/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</row>
    <row r="80" spans="1:60" outlineLevel="1" x14ac:dyDescent="0.2">
      <c r="A80" s="185">
        <v>26</v>
      </c>
      <c r="B80" s="175" t="s">
        <v>199</v>
      </c>
      <c r="C80" s="207" t="s">
        <v>200</v>
      </c>
      <c r="D80" s="177" t="s">
        <v>115</v>
      </c>
      <c r="E80" s="179">
        <v>20.273</v>
      </c>
      <c r="F80" s="183"/>
      <c r="G80" s="182">
        <f>E80*F80</f>
        <v>0</v>
      </c>
      <c r="H80" s="181" t="s">
        <v>201</v>
      </c>
      <c r="I80" s="187" t="s">
        <v>101</v>
      </c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/>
      <c r="AH80" s="171"/>
      <c r="AI80" s="171"/>
      <c r="AJ80" s="171"/>
      <c r="AK80" s="171"/>
      <c r="AL80" s="171"/>
      <c r="AM80" s="171">
        <v>21</v>
      </c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</row>
    <row r="81" spans="1:60" outlineLevel="1" x14ac:dyDescent="0.2">
      <c r="A81" s="185"/>
      <c r="B81" s="237" t="s">
        <v>202</v>
      </c>
      <c r="C81" s="238"/>
      <c r="D81" s="239"/>
      <c r="E81" s="240"/>
      <c r="F81" s="241"/>
      <c r="G81" s="242"/>
      <c r="H81" s="181"/>
      <c r="I81" s="187"/>
      <c r="J81" s="171"/>
      <c r="K81" s="171">
        <v>1</v>
      </c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/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</row>
    <row r="82" spans="1:60" outlineLevel="1" x14ac:dyDescent="0.2">
      <c r="A82" s="185">
        <v>27</v>
      </c>
      <c r="B82" s="175" t="s">
        <v>203</v>
      </c>
      <c r="C82" s="207" t="s">
        <v>204</v>
      </c>
      <c r="D82" s="177" t="s">
        <v>81</v>
      </c>
      <c r="E82" s="179">
        <v>106.7</v>
      </c>
      <c r="F82" s="183"/>
      <c r="G82" s="182">
        <f>E82*F82</f>
        <v>0</v>
      </c>
      <c r="H82" s="181" t="s">
        <v>205</v>
      </c>
      <c r="I82" s="187" t="s">
        <v>101</v>
      </c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/>
      <c r="AH82" s="171"/>
      <c r="AI82" s="171"/>
      <c r="AJ82" s="171"/>
      <c r="AK82" s="171"/>
      <c r="AL82" s="171"/>
      <c r="AM82" s="171">
        <v>21</v>
      </c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</row>
    <row r="83" spans="1:60" outlineLevel="1" x14ac:dyDescent="0.2">
      <c r="A83" s="185"/>
      <c r="B83" s="237" t="s">
        <v>206</v>
      </c>
      <c r="C83" s="238"/>
      <c r="D83" s="239"/>
      <c r="E83" s="240"/>
      <c r="F83" s="241"/>
      <c r="G83" s="242"/>
      <c r="H83" s="181"/>
      <c r="I83" s="187"/>
      <c r="J83" s="171"/>
      <c r="K83" s="171">
        <v>1</v>
      </c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</row>
    <row r="84" spans="1:60" outlineLevel="1" x14ac:dyDescent="0.2">
      <c r="A84" s="185"/>
      <c r="B84" s="237" t="s">
        <v>207</v>
      </c>
      <c r="C84" s="238"/>
      <c r="D84" s="239"/>
      <c r="E84" s="240"/>
      <c r="F84" s="241"/>
      <c r="G84" s="242"/>
      <c r="H84" s="181"/>
      <c r="I84" s="187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</row>
    <row r="85" spans="1:60" outlineLevel="1" x14ac:dyDescent="0.2">
      <c r="A85" s="185">
        <v>28</v>
      </c>
      <c r="B85" s="175" t="s">
        <v>208</v>
      </c>
      <c r="C85" s="207" t="s">
        <v>209</v>
      </c>
      <c r="D85" s="177" t="s">
        <v>139</v>
      </c>
      <c r="E85" s="179">
        <v>59.54</v>
      </c>
      <c r="F85" s="183"/>
      <c r="G85" s="182">
        <f>E85*F85</f>
        <v>0</v>
      </c>
      <c r="H85" s="181" t="s">
        <v>201</v>
      </c>
      <c r="I85" s="187" t="s">
        <v>101</v>
      </c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>
        <v>21</v>
      </c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</row>
    <row r="86" spans="1:60" outlineLevel="1" x14ac:dyDescent="0.2">
      <c r="A86" s="185">
        <v>29</v>
      </c>
      <c r="B86" s="175" t="s">
        <v>210</v>
      </c>
      <c r="C86" s="207" t="s">
        <v>211</v>
      </c>
      <c r="D86" s="177" t="s">
        <v>81</v>
      </c>
      <c r="E86" s="179">
        <v>108.3005</v>
      </c>
      <c r="F86" s="183"/>
      <c r="G86" s="182">
        <f>E86*F86</f>
        <v>0</v>
      </c>
      <c r="H86" s="181" t="s">
        <v>192</v>
      </c>
      <c r="I86" s="187" t="s">
        <v>101</v>
      </c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  <c r="AF86" s="171"/>
      <c r="AG86" s="171"/>
      <c r="AH86" s="171"/>
      <c r="AI86" s="171"/>
      <c r="AJ86" s="171"/>
      <c r="AK86" s="171"/>
      <c r="AL86" s="171"/>
      <c r="AM86" s="171">
        <v>21</v>
      </c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</row>
    <row r="87" spans="1:60" outlineLevel="1" x14ac:dyDescent="0.2">
      <c r="A87" s="185">
        <v>30</v>
      </c>
      <c r="B87" s="175" t="s">
        <v>212</v>
      </c>
      <c r="C87" s="207" t="s">
        <v>213</v>
      </c>
      <c r="D87" s="177" t="s">
        <v>99</v>
      </c>
      <c r="E87" s="179">
        <v>3.0449999999999999</v>
      </c>
      <c r="F87" s="183"/>
      <c r="G87" s="182">
        <f>E87*F87</f>
        <v>0</v>
      </c>
      <c r="H87" s="181" t="s">
        <v>192</v>
      </c>
      <c r="I87" s="187" t="s">
        <v>101</v>
      </c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/>
      <c r="AH87" s="171"/>
      <c r="AI87" s="171"/>
      <c r="AJ87" s="171"/>
      <c r="AK87" s="171"/>
      <c r="AL87" s="171"/>
      <c r="AM87" s="171">
        <v>21</v>
      </c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</row>
    <row r="88" spans="1:60" x14ac:dyDescent="0.2">
      <c r="A88" s="184" t="s">
        <v>92</v>
      </c>
      <c r="B88" s="174" t="s">
        <v>214</v>
      </c>
      <c r="C88" s="206" t="s">
        <v>215</v>
      </c>
      <c r="D88" s="176"/>
      <c r="E88" s="178"/>
      <c r="F88" s="259">
        <f>SUM(G89:G114)</f>
        <v>0</v>
      </c>
      <c r="G88" s="260"/>
      <c r="H88" s="180"/>
      <c r="I88" s="186"/>
    </row>
    <row r="89" spans="1:60" outlineLevel="1" x14ac:dyDescent="0.2">
      <c r="A89" s="185"/>
      <c r="B89" s="253" t="s">
        <v>216</v>
      </c>
      <c r="C89" s="254"/>
      <c r="D89" s="255"/>
      <c r="E89" s="256"/>
      <c r="F89" s="257"/>
      <c r="G89" s="258"/>
      <c r="H89" s="181"/>
      <c r="I89" s="187"/>
      <c r="J89" s="171"/>
      <c r="K89" s="171">
        <v>1</v>
      </c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</row>
    <row r="90" spans="1:60" outlineLevel="1" x14ac:dyDescent="0.2">
      <c r="A90" s="185"/>
      <c r="B90" s="237" t="s">
        <v>217</v>
      </c>
      <c r="C90" s="238"/>
      <c r="D90" s="239"/>
      <c r="E90" s="240"/>
      <c r="F90" s="241"/>
      <c r="G90" s="242"/>
      <c r="H90" s="181"/>
      <c r="I90" s="187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/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</row>
    <row r="91" spans="1:60" outlineLevel="1" x14ac:dyDescent="0.2">
      <c r="A91" s="185">
        <v>31</v>
      </c>
      <c r="B91" s="175" t="s">
        <v>218</v>
      </c>
      <c r="C91" s="207" t="s">
        <v>219</v>
      </c>
      <c r="D91" s="177" t="s">
        <v>115</v>
      </c>
      <c r="E91" s="179">
        <v>0.9</v>
      </c>
      <c r="F91" s="183"/>
      <c r="G91" s="182">
        <f>E91*F91</f>
        <v>0</v>
      </c>
      <c r="H91" s="181" t="s">
        <v>220</v>
      </c>
      <c r="I91" s="187" t="s">
        <v>101</v>
      </c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1"/>
      <c r="AK91" s="171"/>
      <c r="AL91" s="171"/>
      <c r="AM91" s="171">
        <v>21</v>
      </c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</row>
    <row r="92" spans="1:60" outlineLevel="1" x14ac:dyDescent="0.2">
      <c r="A92" s="185"/>
      <c r="B92" s="237" t="s">
        <v>221</v>
      </c>
      <c r="C92" s="238"/>
      <c r="D92" s="239"/>
      <c r="E92" s="240"/>
      <c r="F92" s="241"/>
      <c r="G92" s="242"/>
      <c r="H92" s="181"/>
      <c r="I92" s="187"/>
      <c r="J92" s="171"/>
      <c r="K92" s="171">
        <v>1</v>
      </c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/>
      <c r="AH92" s="171"/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</row>
    <row r="93" spans="1:60" outlineLevel="1" x14ac:dyDescent="0.2">
      <c r="A93" s="185"/>
      <c r="B93" s="237" t="s">
        <v>222</v>
      </c>
      <c r="C93" s="238"/>
      <c r="D93" s="239"/>
      <c r="E93" s="240"/>
      <c r="F93" s="241"/>
      <c r="G93" s="242"/>
      <c r="H93" s="181"/>
      <c r="I93" s="187"/>
      <c r="J93" s="171"/>
      <c r="K93" s="171">
        <v>2</v>
      </c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</row>
    <row r="94" spans="1:60" outlineLevel="1" x14ac:dyDescent="0.2">
      <c r="A94" s="185">
        <v>32</v>
      </c>
      <c r="B94" s="175" t="s">
        <v>223</v>
      </c>
      <c r="C94" s="207" t="s">
        <v>224</v>
      </c>
      <c r="D94" s="177" t="s">
        <v>99</v>
      </c>
      <c r="E94" s="179">
        <v>40</v>
      </c>
      <c r="F94" s="183"/>
      <c r="G94" s="182">
        <f>E94*F94</f>
        <v>0</v>
      </c>
      <c r="H94" s="181" t="s">
        <v>205</v>
      </c>
      <c r="I94" s="187" t="s">
        <v>101</v>
      </c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/>
      <c r="AH94" s="171"/>
      <c r="AI94" s="171"/>
      <c r="AJ94" s="171"/>
      <c r="AK94" s="171"/>
      <c r="AL94" s="171"/>
      <c r="AM94" s="171">
        <v>21</v>
      </c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</row>
    <row r="95" spans="1:60" outlineLevel="1" x14ac:dyDescent="0.2">
      <c r="A95" s="185"/>
      <c r="B95" s="237" t="s">
        <v>225</v>
      </c>
      <c r="C95" s="238"/>
      <c r="D95" s="239"/>
      <c r="E95" s="240"/>
      <c r="F95" s="241"/>
      <c r="G95" s="242"/>
      <c r="H95" s="181"/>
      <c r="I95" s="187"/>
      <c r="J95" s="171"/>
      <c r="K95" s="171">
        <v>1</v>
      </c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</row>
    <row r="96" spans="1:60" outlineLevel="1" x14ac:dyDescent="0.2">
      <c r="A96" s="185"/>
      <c r="B96" s="237" t="s">
        <v>226</v>
      </c>
      <c r="C96" s="238"/>
      <c r="D96" s="239"/>
      <c r="E96" s="240"/>
      <c r="F96" s="241"/>
      <c r="G96" s="242"/>
      <c r="H96" s="181"/>
      <c r="I96" s="187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</row>
    <row r="97" spans="1:60" outlineLevel="1" x14ac:dyDescent="0.2">
      <c r="A97" s="185">
        <v>33</v>
      </c>
      <c r="B97" s="175" t="s">
        <v>227</v>
      </c>
      <c r="C97" s="207" t="s">
        <v>228</v>
      </c>
      <c r="D97" s="177" t="s">
        <v>115</v>
      </c>
      <c r="E97" s="179">
        <v>7.968</v>
      </c>
      <c r="F97" s="183"/>
      <c r="G97" s="182">
        <f>E97*F97</f>
        <v>0</v>
      </c>
      <c r="H97" s="181" t="s">
        <v>229</v>
      </c>
      <c r="I97" s="187" t="s">
        <v>101</v>
      </c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/>
      <c r="AH97" s="171"/>
      <c r="AI97" s="171"/>
      <c r="AJ97" s="171"/>
      <c r="AK97" s="171"/>
      <c r="AL97" s="171"/>
      <c r="AM97" s="171">
        <v>21</v>
      </c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</row>
    <row r="98" spans="1:60" outlineLevel="1" x14ac:dyDescent="0.2">
      <c r="A98" s="185"/>
      <c r="B98" s="237" t="s">
        <v>230</v>
      </c>
      <c r="C98" s="238"/>
      <c r="D98" s="239"/>
      <c r="E98" s="240"/>
      <c r="F98" s="241"/>
      <c r="G98" s="242"/>
      <c r="H98" s="181"/>
      <c r="I98" s="187"/>
      <c r="J98" s="171"/>
      <c r="K98" s="171">
        <v>1</v>
      </c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  <c r="AF98" s="171"/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</row>
    <row r="99" spans="1:60" outlineLevel="1" x14ac:dyDescent="0.2">
      <c r="A99" s="185"/>
      <c r="B99" s="237" t="s">
        <v>231</v>
      </c>
      <c r="C99" s="238"/>
      <c r="D99" s="239"/>
      <c r="E99" s="240"/>
      <c r="F99" s="241"/>
      <c r="G99" s="242"/>
      <c r="H99" s="181"/>
      <c r="I99" s="187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</row>
    <row r="100" spans="1:60" outlineLevel="1" x14ac:dyDescent="0.2">
      <c r="A100" s="185">
        <v>34</v>
      </c>
      <c r="B100" s="175" t="s">
        <v>232</v>
      </c>
      <c r="C100" s="207" t="s">
        <v>233</v>
      </c>
      <c r="D100" s="177" t="s">
        <v>115</v>
      </c>
      <c r="E100" s="179">
        <v>2.0070399999999999</v>
      </c>
      <c r="F100" s="183"/>
      <c r="G100" s="182">
        <f>E100*F100</f>
        <v>0</v>
      </c>
      <c r="H100" s="181" t="s">
        <v>205</v>
      </c>
      <c r="I100" s="187" t="s">
        <v>101</v>
      </c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  <c r="W100" s="171"/>
      <c r="X100" s="171"/>
      <c r="Y100" s="171"/>
      <c r="Z100" s="171"/>
      <c r="AA100" s="171"/>
      <c r="AB100" s="171"/>
      <c r="AC100" s="171"/>
      <c r="AD100" s="171"/>
      <c r="AE100" s="171"/>
      <c r="AF100" s="171"/>
      <c r="AG100" s="171"/>
      <c r="AH100" s="171"/>
      <c r="AI100" s="171"/>
      <c r="AJ100" s="171"/>
      <c r="AK100" s="171"/>
      <c r="AL100" s="171"/>
      <c r="AM100" s="171">
        <v>21</v>
      </c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</row>
    <row r="101" spans="1:60" outlineLevel="1" x14ac:dyDescent="0.2">
      <c r="A101" s="185">
        <v>35</v>
      </c>
      <c r="B101" s="175" t="s">
        <v>234</v>
      </c>
      <c r="C101" s="207" t="s">
        <v>235</v>
      </c>
      <c r="D101" s="177" t="s">
        <v>115</v>
      </c>
      <c r="E101" s="179">
        <v>66.100999999999999</v>
      </c>
      <c r="F101" s="183"/>
      <c r="G101" s="182">
        <f>E101*F101</f>
        <v>0</v>
      </c>
      <c r="H101" s="181" t="s">
        <v>205</v>
      </c>
      <c r="I101" s="187" t="s">
        <v>101</v>
      </c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71"/>
      <c r="AK101" s="171"/>
      <c r="AL101" s="171"/>
      <c r="AM101" s="171">
        <v>21</v>
      </c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</row>
    <row r="102" spans="1:60" outlineLevel="1" x14ac:dyDescent="0.2">
      <c r="A102" s="185">
        <v>36</v>
      </c>
      <c r="B102" s="175" t="s">
        <v>236</v>
      </c>
      <c r="C102" s="207" t="s">
        <v>237</v>
      </c>
      <c r="D102" s="177" t="s">
        <v>115</v>
      </c>
      <c r="E102" s="179">
        <v>3.3411</v>
      </c>
      <c r="F102" s="183"/>
      <c r="G102" s="182">
        <f>E102*F102</f>
        <v>0</v>
      </c>
      <c r="H102" s="181" t="s">
        <v>205</v>
      </c>
      <c r="I102" s="187" t="s">
        <v>101</v>
      </c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1"/>
      <c r="AK102" s="171"/>
      <c r="AL102" s="171"/>
      <c r="AM102" s="171">
        <v>21</v>
      </c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</row>
    <row r="103" spans="1:60" outlineLevel="1" x14ac:dyDescent="0.2">
      <c r="A103" s="185"/>
      <c r="B103" s="237" t="s">
        <v>238</v>
      </c>
      <c r="C103" s="238"/>
      <c r="D103" s="239"/>
      <c r="E103" s="240"/>
      <c r="F103" s="241"/>
      <c r="G103" s="242"/>
      <c r="H103" s="181"/>
      <c r="I103" s="187"/>
      <c r="J103" s="171"/>
      <c r="K103" s="171">
        <v>1</v>
      </c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  <c r="Z103" s="171"/>
      <c r="AA103" s="171"/>
      <c r="AB103" s="171"/>
      <c r="AC103" s="171"/>
      <c r="AD103" s="171"/>
      <c r="AE103" s="171"/>
      <c r="AF103" s="171"/>
      <c r="AG103" s="171"/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</row>
    <row r="104" spans="1:60" outlineLevel="1" x14ac:dyDescent="0.2">
      <c r="A104" s="185"/>
      <c r="B104" s="237" t="s">
        <v>239</v>
      </c>
      <c r="C104" s="238"/>
      <c r="D104" s="239"/>
      <c r="E104" s="240"/>
      <c r="F104" s="241"/>
      <c r="G104" s="242"/>
      <c r="H104" s="181"/>
      <c r="I104" s="187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</row>
    <row r="105" spans="1:60" outlineLevel="1" x14ac:dyDescent="0.2">
      <c r="A105" s="185">
        <v>37</v>
      </c>
      <c r="B105" s="175" t="s">
        <v>240</v>
      </c>
      <c r="C105" s="207" t="s">
        <v>241</v>
      </c>
      <c r="D105" s="177" t="s">
        <v>139</v>
      </c>
      <c r="E105" s="179">
        <v>12.167999999999999</v>
      </c>
      <c r="F105" s="183"/>
      <c r="G105" s="182">
        <f>E105*F105</f>
        <v>0</v>
      </c>
      <c r="H105" s="181" t="s">
        <v>205</v>
      </c>
      <c r="I105" s="187" t="s">
        <v>101</v>
      </c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  <c r="Z105" s="171"/>
      <c r="AA105" s="171"/>
      <c r="AB105" s="171"/>
      <c r="AC105" s="171"/>
      <c r="AD105" s="171"/>
      <c r="AE105" s="171"/>
      <c r="AF105" s="171"/>
      <c r="AG105" s="171"/>
      <c r="AH105" s="171"/>
      <c r="AI105" s="171"/>
      <c r="AJ105" s="171"/>
      <c r="AK105" s="171"/>
      <c r="AL105" s="171"/>
      <c r="AM105" s="171">
        <v>21</v>
      </c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</row>
    <row r="106" spans="1:60" outlineLevel="1" x14ac:dyDescent="0.2">
      <c r="A106" s="185"/>
      <c r="B106" s="237" t="s">
        <v>242</v>
      </c>
      <c r="C106" s="238"/>
      <c r="D106" s="239"/>
      <c r="E106" s="240"/>
      <c r="F106" s="241"/>
      <c r="G106" s="242"/>
      <c r="H106" s="181"/>
      <c r="I106" s="187"/>
      <c r="J106" s="171"/>
      <c r="K106" s="171">
        <v>1</v>
      </c>
      <c r="L106" s="171"/>
      <c r="M106" s="171"/>
      <c r="N106" s="171"/>
      <c r="O106" s="171"/>
      <c r="P106" s="171"/>
      <c r="Q106" s="171"/>
      <c r="R106" s="171"/>
      <c r="S106" s="171"/>
      <c r="T106" s="171"/>
      <c r="U106" s="171"/>
      <c r="V106" s="171"/>
      <c r="W106" s="171"/>
      <c r="X106" s="171"/>
      <c r="Y106" s="171"/>
      <c r="Z106" s="171"/>
      <c r="AA106" s="171"/>
      <c r="AB106" s="171"/>
      <c r="AC106" s="171"/>
      <c r="AD106" s="171"/>
      <c r="AE106" s="171"/>
      <c r="AF106" s="171"/>
      <c r="AG106" s="171"/>
      <c r="AH106" s="171"/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</row>
    <row r="107" spans="1:60" outlineLevel="1" x14ac:dyDescent="0.2">
      <c r="A107" s="185"/>
      <c r="B107" s="237" t="s">
        <v>243</v>
      </c>
      <c r="C107" s="238"/>
      <c r="D107" s="239"/>
      <c r="E107" s="240"/>
      <c r="F107" s="241"/>
      <c r="G107" s="242"/>
      <c r="H107" s="181"/>
      <c r="I107" s="187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  <c r="W107" s="171"/>
      <c r="X107" s="171"/>
      <c r="Y107" s="171"/>
      <c r="Z107" s="171"/>
      <c r="AA107" s="171"/>
      <c r="AB107" s="171"/>
      <c r="AC107" s="171"/>
      <c r="AD107" s="171"/>
      <c r="AE107" s="171"/>
      <c r="AF107" s="171"/>
      <c r="AG107" s="171"/>
      <c r="AH107" s="171"/>
      <c r="AI107" s="171"/>
      <c r="AJ107" s="171"/>
      <c r="AK107" s="171"/>
      <c r="AL107" s="171"/>
      <c r="AM107" s="171"/>
      <c r="AN107" s="171"/>
      <c r="AO107" s="171"/>
      <c r="AP107" s="171"/>
      <c r="AQ107" s="171"/>
      <c r="AR107" s="171"/>
      <c r="AS107" s="171"/>
      <c r="AT107" s="171"/>
      <c r="AU107" s="171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171"/>
      <c r="BF107" s="171"/>
      <c r="BG107" s="171"/>
      <c r="BH107" s="171"/>
    </row>
    <row r="108" spans="1:60" outlineLevel="1" x14ac:dyDescent="0.2">
      <c r="A108" s="185">
        <v>38</v>
      </c>
      <c r="B108" s="175" t="s">
        <v>244</v>
      </c>
      <c r="C108" s="207" t="s">
        <v>245</v>
      </c>
      <c r="D108" s="177" t="s">
        <v>115</v>
      </c>
      <c r="E108" s="179">
        <v>17.861999999999998</v>
      </c>
      <c r="F108" s="183"/>
      <c r="G108" s="182">
        <f>E108*F108</f>
        <v>0</v>
      </c>
      <c r="H108" s="181" t="s">
        <v>246</v>
      </c>
      <c r="I108" s="187" t="s">
        <v>101</v>
      </c>
      <c r="J108" s="171"/>
      <c r="K108" s="171"/>
      <c r="L108" s="171"/>
      <c r="M108" s="171"/>
      <c r="N108" s="171"/>
      <c r="O108" s="171"/>
      <c r="P108" s="171"/>
      <c r="Q108" s="171"/>
      <c r="R108" s="171"/>
      <c r="S108" s="171"/>
      <c r="T108" s="171"/>
      <c r="U108" s="171"/>
      <c r="V108" s="171"/>
      <c r="W108" s="171"/>
      <c r="X108" s="171"/>
      <c r="Y108" s="171"/>
      <c r="Z108" s="171"/>
      <c r="AA108" s="171"/>
      <c r="AB108" s="171"/>
      <c r="AC108" s="171"/>
      <c r="AD108" s="171"/>
      <c r="AE108" s="171"/>
      <c r="AF108" s="171"/>
      <c r="AG108" s="171"/>
      <c r="AH108" s="171"/>
      <c r="AI108" s="171"/>
      <c r="AJ108" s="171"/>
      <c r="AK108" s="171"/>
      <c r="AL108" s="171"/>
      <c r="AM108" s="171">
        <v>21</v>
      </c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</row>
    <row r="109" spans="1:60" outlineLevel="1" x14ac:dyDescent="0.2">
      <c r="A109" s="185">
        <v>39</v>
      </c>
      <c r="B109" s="175" t="s">
        <v>247</v>
      </c>
      <c r="C109" s="207" t="s">
        <v>248</v>
      </c>
      <c r="D109" s="177" t="s">
        <v>139</v>
      </c>
      <c r="E109" s="179">
        <v>59.54</v>
      </c>
      <c r="F109" s="183"/>
      <c r="G109" s="182">
        <f>E109*F109</f>
        <v>0</v>
      </c>
      <c r="H109" s="181" t="s">
        <v>246</v>
      </c>
      <c r="I109" s="187" t="s">
        <v>101</v>
      </c>
      <c r="J109" s="171"/>
      <c r="K109" s="171"/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  <c r="W109" s="171"/>
      <c r="X109" s="171"/>
      <c r="Y109" s="171"/>
      <c r="Z109" s="171"/>
      <c r="AA109" s="171"/>
      <c r="AB109" s="171"/>
      <c r="AC109" s="171"/>
      <c r="AD109" s="171"/>
      <c r="AE109" s="171"/>
      <c r="AF109" s="171"/>
      <c r="AG109" s="171"/>
      <c r="AH109" s="171"/>
      <c r="AI109" s="171"/>
      <c r="AJ109" s="171"/>
      <c r="AK109" s="171"/>
      <c r="AL109" s="171"/>
      <c r="AM109" s="171">
        <v>21</v>
      </c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171"/>
      <c r="BF109" s="171"/>
      <c r="BG109" s="171"/>
      <c r="BH109" s="171"/>
    </row>
    <row r="110" spans="1:60" outlineLevel="1" x14ac:dyDescent="0.2">
      <c r="A110" s="185"/>
      <c r="B110" s="237" t="s">
        <v>249</v>
      </c>
      <c r="C110" s="238"/>
      <c r="D110" s="239"/>
      <c r="E110" s="240"/>
      <c r="F110" s="241"/>
      <c r="G110" s="242"/>
      <c r="H110" s="181"/>
      <c r="I110" s="187"/>
      <c r="J110" s="171"/>
      <c r="K110" s="171">
        <v>1</v>
      </c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  <c r="W110" s="171"/>
      <c r="X110" s="171"/>
      <c r="Y110" s="171"/>
      <c r="Z110" s="171"/>
      <c r="AA110" s="171"/>
      <c r="AB110" s="171"/>
      <c r="AC110" s="171"/>
      <c r="AD110" s="171"/>
      <c r="AE110" s="171"/>
      <c r="AF110" s="171"/>
      <c r="AG110" s="171"/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</row>
    <row r="111" spans="1:60" outlineLevel="1" x14ac:dyDescent="0.2">
      <c r="A111" s="185"/>
      <c r="B111" s="237" t="s">
        <v>250</v>
      </c>
      <c r="C111" s="238"/>
      <c r="D111" s="239"/>
      <c r="E111" s="240"/>
      <c r="F111" s="241"/>
      <c r="G111" s="242"/>
      <c r="H111" s="181"/>
      <c r="I111" s="187"/>
      <c r="J111" s="171"/>
      <c r="K111" s="171"/>
      <c r="L111" s="171"/>
      <c r="M111" s="171"/>
      <c r="N111" s="171"/>
      <c r="O111" s="171"/>
      <c r="P111" s="171"/>
      <c r="Q111" s="171"/>
      <c r="R111" s="171"/>
      <c r="S111" s="171"/>
      <c r="T111" s="171"/>
      <c r="U111" s="171"/>
      <c r="V111" s="171"/>
      <c r="W111" s="171"/>
      <c r="X111" s="171"/>
      <c r="Y111" s="171"/>
      <c r="Z111" s="171"/>
      <c r="AA111" s="171"/>
      <c r="AB111" s="171"/>
      <c r="AC111" s="171"/>
      <c r="AD111" s="171"/>
      <c r="AE111" s="171"/>
      <c r="AF111" s="171"/>
      <c r="AG111" s="171"/>
      <c r="AH111" s="171"/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</row>
    <row r="112" spans="1:60" outlineLevel="1" x14ac:dyDescent="0.2">
      <c r="A112" s="185">
        <v>40</v>
      </c>
      <c r="B112" s="175" t="s">
        <v>251</v>
      </c>
      <c r="C112" s="207" t="s">
        <v>252</v>
      </c>
      <c r="D112" s="177" t="s">
        <v>139</v>
      </c>
      <c r="E112" s="179">
        <v>5.16</v>
      </c>
      <c r="F112" s="183"/>
      <c r="G112" s="182">
        <f>E112*F112</f>
        <v>0</v>
      </c>
      <c r="H112" s="181" t="s">
        <v>246</v>
      </c>
      <c r="I112" s="187" t="s">
        <v>101</v>
      </c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  <c r="W112" s="171"/>
      <c r="X112" s="171"/>
      <c r="Y112" s="171"/>
      <c r="Z112" s="171"/>
      <c r="AA112" s="171"/>
      <c r="AB112" s="171"/>
      <c r="AC112" s="171"/>
      <c r="AD112" s="171"/>
      <c r="AE112" s="171"/>
      <c r="AF112" s="171"/>
      <c r="AG112" s="171"/>
      <c r="AH112" s="171"/>
      <c r="AI112" s="171"/>
      <c r="AJ112" s="171"/>
      <c r="AK112" s="171"/>
      <c r="AL112" s="171"/>
      <c r="AM112" s="171">
        <v>21</v>
      </c>
      <c r="AN112" s="171"/>
      <c r="AO112" s="171"/>
      <c r="AP112" s="171"/>
      <c r="AQ112" s="171"/>
      <c r="AR112" s="171"/>
      <c r="AS112" s="171"/>
      <c r="AT112" s="171"/>
      <c r="AU112" s="171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171"/>
      <c r="BF112" s="171"/>
      <c r="BG112" s="171"/>
      <c r="BH112" s="171"/>
    </row>
    <row r="113" spans="1:60" outlineLevel="1" x14ac:dyDescent="0.2">
      <c r="A113" s="185">
        <v>41</v>
      </c>
      <c r="B113" s="175" t="s">
        <v>253</v>
      </c>
      <c r="C113" s="207" t="s">
        <v>254</v>
      </c>
      <c r="D113" s="177" t="s">
        <v>139</v>
      </c>
      <c r="E113" s="179">
        <v>5.16</v>
      </c>
      <c r="F113" s="183"/>
      <c r="G113" s="182">
        <f>E113*F113</f>
        <v>0</v>
      </c>
      <c r="H113" s="181"/>
      <c r="I113" s="187" t="s">
        <v>255</v>
      </c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/>
      <c r="AH113" s="171"/>
      <c r="AI113" s="171"/>
      <c r="AJ113" s="171"/>
      <c r="AK113" s="171"/>
      <c r="AL113" s="171"/>
      <c r="AM113" s="171">
        <v>21</v>
      </c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</row>
    <row r="114" spans="1:60" outlineLevel="1" x14ac:dyDescent="0.2">
      <c r="A114" s="185">
        <v>42</v>
      </c>
      <c r="B114" s="175" t="s">
        <v>256</v>
      </c>
      <c r="C114" s="207" t="s">
        <v>257</v>
      </c>
      <c r="D114" s="177" t="s">
        <v>99</v>
      </c>
      <c r="E114" s="179">
        <v>40.4</v>
      </c>
      <c r="F114" s="183"/>
      <c r="G114" s="182">
        <f>E114*F114</f>
        <v>0</v>
      </c>
      <c r="H114" s="181" t="s">
        <v>192</v>
      </c>
      <c r="I114" s="187" t="s">
        <v>101</v>
      </c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/>
      <c r="AH114" s="171"/>
      <c r="AI114" s="171"/>
      <c r="AJ114" s="171"/>
      <c r="AK114" s="171"/>
      <c r="AL114" s="171"/>
      <c r="AM114" s="171">
        <v>21</v>
      </c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</row>
    <row r="115" spans="1:60" x14ac:dyDescent="0.2">
      <c r="A115" s="184" t="s">
        <v>92</v>
      </c>
      <c r="B115" s="174" t="s">
        <v>258</v>
      </c>
      <c r="C115" s="206" t="s">
        <v>259</v>
      </c>
      <c r="D115" s="176"/>
      <c r="E115" s="178"/>
      <c r="F115" s="259">
        <f>SUM(G116:G150)</f>
        <v>0</v>
      </c>
      <c r="G115" s="260"/>
      <c r="H115" s="180"/>
      <c r="I115" s="186"/>
    </row>
    <row r="116" spans="1:60" outlineLevel="1" x14ac:dyDescent="0.2">
      <c r="A116" s="185"/>
      <c r="B116" s="253" t="s">
        <v>260</v>
      </c>
      <c r="C116" s="254"/>
      <c r="D116" s="255"/>
      <c r="E116" s="256"/>
      <c r="F116" s="257"/>
      <c r="G116" s="258"/>
      <c r="H116" s="181"/>
      <c r="I116" s="187"/>
      <c r="J116" s="171"/>
      <c r="K116" s="171">
        <v>1</v>
      </c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  <c r="W116" s="171"/>
      <c r="X116" s="171"/>
      <c r="Y116" s="171"/>
      <c r="Z116" s="171"/>
      <c r="AA116" s="171"/>
      <c r="AB116" s="171"/>
      <c r="AC116" s="171"/>
      <c r="AD116" s="171"/>
      <c r="AE116" s="171"/>
      <c r="AF116" s="171"/>
      <c r="AG116" s="171"/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</row>
    <row r="117" spans="1:60" outlineLevel="1" x14ac:dyDescent="0.2">
      <c r="A117" s="185"/>
      <c r="B117" s="237" t="s">
        <v>261</v>
      </c>
      <c r="C117" s="238"/>
      <c r="D117" s="239"/>
      <c r="E117" s="240"/>
      <c r="F117" s="241"/>
      <c r="G117" s="242"/>
      <c r="H117" s="181"/>
      <c r="I117" s="187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  <c r="W117" s="171"/>
      <c r="X117" s="171"/>
      <c r="Y117" s="171"/>
      <c r="Z117" s="171"/>
      <c r="AA117" s="171"/>
      <c r="AB117" s="171"/>
      <c r="AC117" s="171"/>
      <c r="AD117" s="171"/>
      <c r="AE117" s="171"/>
      <c r="AF117" s="171"/>
      <c r="AG117" s="171"/>
      <c r="AH117" s="171"/>
      <c r="AI117" s="171"/>
      <c r="AJ117" s="171"/>
      <c r="AK117" s="171"/>
      <c r="AL117" s="171"/>
      <c r="AM117" s="171"/>
      <c r="AN117" s="171"/>
      <c r="AO117" s="171"/>
      <c r="AP117" s="171"/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/>
      <c r="BF117" s="171"/>
      <c r="BG117" s="171"/>
      <c r="BH117" s="171"/>
    </row>
    <row r="118" spans="1:60" outlineLevel="1" x14ac:dyDescent="0.2">
      <c r="A118" s="185"/>
      <c r="B118" s="237" t="s">
        <v>262</v>
      </c>
      <c r="C118" s="238"/>
      <c r="D118" s="239"/>
      <c r="E118" s="240"/>
      <c r="F118" s="241"/>
      <c r="G118" s="242"/>
      <c r="H118" s="181"/>
      <c r="I118" s="187"/>
      <c r="J118" s="171"/>
      <c r="K118" s="171">
        <v>2</v>
      </c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  <c r="W118" s="171"/>
      <c r="X118" s="171"/>
      <c r="Y118" s="171"/>
      <c r="Z118" s="171"/>
      <c r="AA118" s="171"/>
      <c r="AB118" s="171"/>
      <c r="AC118" s="171"/>
      <c r="AD118" s="171"/>
      <c r="AE118" s="171"/>
      <c r="AF118" s="171"/>
      <c r="AG118" s="171"/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</row>
    <row r="119" spans="1:60" outlineLevel="1" x14ac:dyDescent="0.2">
      <c r="A119" s="185">
        <v>43</v>
      </c>
      <c r="B119" s="175" t="s">
        <v>263</v>
      </c>
      <c r="C119" s="207" t="s">
        <v>264</v>
      </c>
      <c r="D119" s="177" t="s">
        <v>81</v>
      </c>
      <c r="E119" s="179">
        <v>103.2</v>
      </c>
      <c r="F119" s="183"/>
      <c r="G119" s="182">
        <f>E119*F119</f>
        <v>0</v>
      </c>
      <c r="H119" s="181" t="s">
        <v>205</v>
      </c>
      <c r="I119" s="187" t="s">
        <v>101</v>
      </c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/>
      <c r="AH119" s="171"/>
      <c r="AI119" s="171"/>
      <c r="AJ119" s="171"/>
      <c r="AK119" s="171"/>
      <c r="AL119" s="171"/>
      <c r="AM119" s="171">
        <v>21</v>
      </c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</row>
    <row r="120" spans="1:60" outlineLevel="1" x14ac:dyDescent="0.2">
      <c r="A120" s="185"/>
      <c r="B120" s="237" t="s">
        <v>265</v>
      </c>
      <c r="C120" s="238"/>
      <c r="D120" s="239"/>
      <c r="E120" s="240"/>
      <c r="F120" s="241"/>
      <c r="G120" s="242"/>
      <c r="H120" s="181"/>
      <c r="I120" s="187"/>
      <c r="J120" s="171"/>
      <c r="K120" s="171">
        <v>1</v>
      </c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  <c r="AF120" s="171"/>
      <c r="AG120" s="171"/>
      <c r="AH120" s="171"/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</row>
    <row r="121" spans="1:60" outlineLevel="1" x14ac:dyDescent="0.2">
      <c r="A121" s="185"/>
      <c r="B121" s="237" t="s">
        <v>266</v>
      </c>
      <c r="C121" s="238"/>
      <c r="D121" s="239"/>
      <c r="E121" s="240"/>
      <c r="F121" s="241"/>
      <c r="G121" s="242"/>
      <c r="H121" s="181"/>
      <c r="I121" s="187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/>
      <c r="AF121" s="171"/>
      <c r="AG121" s="171"/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</row>
    <row r="122" spans="1:60" outlineLevel="1" x14ac:dyDescent="0.2">
      <c r="A122" s="185"/>
      <c r="B122" s="237" t="s">
        <v>267</v>
      </c>
      <c r="C122" s="238"/>
      <c r="D122" s="239"/>
      <c r="E122" s="240"/>
      <c r="F122" s="241"/>
      <c r="G122" s="242"/>
      <c r="H122" s="181"/>
      <c r="I122" s="187"/>
      <c r="J122" s="171"/>
      <c r="K122" s="171">
        <v>2</v>
      </c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71"/>
      <c r="AE122" s="171"/>
      <c r="AF122" s="171"/>
      <c r="AG122" s="171"/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</row>
    <row r="123" spans="1:60" outlineLevel="1" x14ac:dyDescent="0.2">
      <c r="A123" s="185">
        <v>44</v>
      </c>
      <c r="B123" s="175" t="s">
        <v>268</v>
      </c>
      <c r="C123" s="207" t="s">
        <v>269</v>
      </c>
      <c r="D123" s="177" t="s">
        <v>81</v>
      </c>
      <c r="E123" s="179">
        <v>106.7</v>
      </c>
      <c r="F123" s="183"/>
      <c r="G123" s="182">
        <f>E123*F123</f>
        <v>0</v>
      </c>
      <c r="H123" s="181" t="s">
        <v>205</v>
      </c>
      <c r="I123" s="187" t="s">
        <v>101</v>
      </c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  <c r="W123" s="171"/>
      <c r="X123" s="171"/>
      <c r="Y123" s="171"/>
      <c r="Z123" s="171"/>
      <c r="AA123" s="171"/>
      <c r="AB123" s="171"/>
      <c r="AC123" s="171"/>
      <c r="AD123" s="171"/>
      <c r="AE123" s="171"/>
      <c r="AF123" s="171"/>
      <c r="AG123" s="171"/>
      <c r="AH123" s="171"/>
      <c r="AI123" s="171"/>
      <c r="AJ123" s="171"/>
      <c r="AK123" s="171"/>
      <c r="AL123" s="171"/>
      <c r="AM123" s="171">
        <v>21</v>
      </c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171"/>
      <c r="BF123" s="171"/>
      <c r="BG123" s="171"/>
      <c r="BH123" s="171"/>
    </row>
    <row r="124" spans="1:60" outlineLevel="1" x14ac:dyDescent="0.2">
      <c r="A124" s="185"/>
      <c r="B124" s="237" t="s">
        <v>270</v>
      </c>
      <c r="C124" s="238"/>
      <c r="D124" s="239"/>
      <c r="E124" s="240"/>
      <c r="F124" s="241"/>
      <c r="G124" s="242"/>
      <c r="H124" s="181"/>
      <c r="I124" s="187"/>
      <c r="J124" s="171"/>
      <c r="K124" s="171">
        <v>2</v>
      </c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/>
      <c r="AF124" s="171"/>
      <c r="AG124" s="171"/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</row>
    <row r="125" spans="1:60" outlineLevel="1" x14ac:dyDescent="0.2">
      <c r="A125" s="185">
        <v>45</v>
      </c>
      <c r="B125" s="175" t="s">
        <v>271</v>
      </c>
      <c r="C125" s="207" t="s">
        <v>269</v>
      </c>
      <c r="D125" s="177" t="s">
        <v>272</v>
      </c>
      <c r="E125" s="179">
        <v>2</v>
      </c>
      <c r="F125" s="183"/>
      <c r="G125" s="182">
        <f>E125*F125</f>
        <v>0</v>
      </c>
      <c r="H125" s="181" t="s">
        <v>205</v>
      </c>
      <c r="I125" s="187" t="s">
        <v>101</v>
      </c>
      <c r="J125" s="171"/>
      <c r="K125" s="171"/>
      <c r="L125" s="171"/>
      <c r="M125" s="171"/>
      <c r="N125" s="171"/>
      <c r="O125" s="171"/>
      <c r="P125" s="171"/>
      <c r="Q125" s="171"/>
      <c r="R125" s="171"/>
      <c r="S125" s="171"/>
      <c r="T125" s="171"/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  <c r="AF125" s="171"/>
      <c r="AG125" s="171"/>
      <c r="AH125" s="171"/>
      <c r="AI125" s="171"/>
      <c r="AJ125" s="171"/>
      <c r="AK125" s="171"/>
      <c r="AL125" s="171"/>
      <c r="AM125" s="171">
        <v>21</v>
      </c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</row>
    <row r="126" spans="1:60" outlineLevel="1" x14ac:dyDescent="0.2">
      <c r="A126" s="185"/>
      <c r="B126" s="237" t="s">
        <v>273</v>
      </c>
      <c r="C126" s="238"/>
      <c r="D126" s="239"/>
      <c r="E126" s="240"/>
      <c r="F126" s="241"/>
      <c r="G126" s="242"/>
      <c r="H126" s="181"/>
      <c r="I126" s="187"/>
      <c r="J126" s="171"/>
      <c r="K126" s="171">
        <v>1</v>
      </c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  <c r="W126" s="171"/>
      <c r="X126" s="171"/>
      <c r="Y126" s="171"/>
      <c r="Z126" s="171"/>
      <c r="AA126" s="171"/>
      <c r="AB126" s="171"/>
      <c r="AC126" s="171"/>
      <c r="AD126" s="171"/>
      <c r="AE126" s="171"/>
      <c r="AF126" s="171"/>
      <c r="AG126" s="171"/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171"/>
      <c r="BF126" s="171"/>
      <c r="BG126" s="171"/>
      <c r="BH126" s="171"/>
    </row>
    <row r="127" spans="1:60" outlineLevel="1" x14ac:dyDescent="0.2">
      <c r="A127" s="185">
        <v>46</v>
      </c>
      <c r="B127" s="175" t="s">
        <v>274</v>
      </c>
      <c r="C127" s="207" t="s">
        <v>275</v>
      </c>
      <c r="D127" s="177" t="s">
        <v>81</v>
      </c>
      <c r="E127" s="179">
        <v>106.7</v>
      </c>
      <c r="F127" s="183"/>
      <c r="G127" s="182">
        <f>E127*F127</f>
        <v>0</v>
      </c>
      <c r="H127" s="181" t="s">
        <v>205</v>
      </c>
      <c r="I127" s="187" t="s">
        <v>101</v>
      </c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  <c r="W127" s="171"/>
      <c r="X127" s="171"/>
      <c r="Y127" s="171"/>
      <c r="Z127" s="171"/>
      <c r="AA127" s="171"/>
      <c r="AB127" s="171"/>
      <c r="AC127" s="171"/>
      <c r="AD127" s="171"/>
      <c r="AE127" s="171"/>
      <c r="AF127" s="171"/>
      <c r="AG127" s="171"/>
      <c r="AH127" s="171"/>
      <c r="AI127" s="171"/>
      <c r="AJ127" s="171"/>
      <c r="AK127" s="171"/>
      <c r="AL127" s="171"/>
      <c r="AM127" s="171">
        <v>21</v>
      </c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</row>
    <row r="128" spans="1:60" outlineLevel="1" x14ac:dyDescent="0.2">
      <c r="A128" s="185"/>
      <c r="B128" s="237" t="s">
        <v>276</v>
      </c>
      <c r="C128" s="238"/>
      <c r="D128" s="239"/>
      <c r="E128" s="240"/>
      <c r="F128" s="241"/>
      <c r="G128" s="242"/>
      <c r="H128" s="181"/>
      <c r="I128" s="187"/>
      <c r="J128" s="171"/>
      <c r="K128" s="171">
        <v>1</v>
      </c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</row>
    <row r="129" spans="1:60" outlineLevel="1" x14ac:dyDescent="0.2">
      <c r="A129" s="185"/>
      <c r="B129" s="237" t="s">
        <v>277</v>
      </c>
      <c r="C129" s="238"/>
      <c r="D129" s="239"/>
      <c r="E129" s="240"/>
      <c r="F129" s="241"/>
      <c r="G129" s="242"/>
      <c r="H129" s="181"/>
      <c r="I129" s="187"/>
      <c r="J129" s="171"/>
      <c r="K129" s="171">
        <v>2</v>
      </c>
      <c r="L129" s="171"/>
      <c r="M129" s="171"/>
      <c r="N129" s="171"/>
      <c r="O129" s="171"/>
      <c r="P129" s="171"/>
      <c r="Q129" s="171"/>
      <c r="R129" s="171"/>
      <c r="S129" s="171"/>
      <c r="T129" s="171"/>
      <c r="U129" s="171"/>
      <c r="V129" s="171"/>
      <c r="W129" s="171"/>
      <c r="X129" s="171"/>
      <c r="Y129" s="171"/>
      <c r="Z129" s="171"/>
      <c r="AA129" s="171"/>
      <c r="AB129" s="171"/>
      <c r="AC129" s="171"/>
      <c r="AD129" s="171"/>
      <c r="AE129" s="171"/>
      <c r="AF129" s="171"/>
      <c r="AG129" s="171"/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</row>
    <row r="130" spans="1:60" outlineLevel="1" x14ac:dyDescent="0.2">
      <c r="A130" s="185">
        <v>47</v>
      </c>
      <c r="B130" s="175" t="s">
        <v>278</v>
      </c>
      <c r="C130" s="207" t="s">
        <v>279</v>
      </c>
      <c r="D130" s="177" t="s">
        <v>99</v>
      </c>
      <c r="E130" s="179">
        <v>4</v>
      </c>
      <c r="F130" s="183"/>
      <c r="G130" s="182">
        <f>E130*F130</f>
        <v>0</v>
      </c>
      <c r="H130" s="181" t="s">
        <v>205</v>
      </c>
      <c r="I130" s="187" t="s">
        <v>101</v>
      </c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1"/>
      <c r="AH130" s="171"/>
      <c r="AI130" s="171"/>
      <c r="AJ130" s="171"/>
      <c r="AK130" s="171"/>
      <c r="AL130" s="171"/>
      <c r="AM130" s="171">
        <v>21</v>
      </c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</row>
    <row r="131" spans="1:60" outlineLevel="1" x14ac:dyDescent="0.2">
      <c r="A131" s="185"/>
      <c r="B131" s="237" t="s">
        <v>280</v>
      </c>
      <c r="C131" s="238"/>
      <c r="D131" s="239"/>
      <c r="E131" s="240"/>
      <c r="F131" s="241"/>
      <c r="G131" s="242"/>
      <c r="H131" s="181"/>
      <c r="I131" s="187"/>
      <c r="J131" s="171"/>
      <c r="K131" s="171">
        <v>1</v>
      </c>
      <c r="L131" s="171"/>
      <c r="M131" s="171"/>
      <c r="N131" s="171"/>
      <c r="O131" s="171"/>
      <c r="P131" s="171"/>
      <c r="Q131" s="171"/>
      <c r="R131" s="171"/>
      <c r="S131" s="171"/>
      <c r="T131" s="171"/>
      <c r="U131" s="171"/>
      <c r="V131" s="171"/>
      <c r="W131" s="171"/>
      <c r="X131" s="171"/>
      <c r="Y131" s="171"/>
      <c r="Z131" s="171"/>
      <c r="AA131" s="171"/>
      <c r="AB131" s="171"/>
      <c r="AC131" s="171"/>
      <c r="AD131" s="171"/>
      <c r="AE131" s="171"/>
      <c r="AF131" s="171"/>
      <c r="AG131" s="171"/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</row>
    <row r="132" spans="1:60" outlineLevel="1" x14ac:dyDescent="0.2">
      <c r="A132" s="185"/>
      <c r="B132" s="237" t="s">
        <v>281</v>
      </c>
      <c r="C132" s="238"/>
      <c r="D132" s="239"/>
      <c r="E132" s="240"/>
      <c r="F132" s="241"/>
      <c r="G132" s="242"/>
      <c r="H132" s="181"/>
      <c r="I132" s="187"/>
      <c r="J132" s="171"/>
      <c r="K132" s="171"/>
      <c r="L132" s="171"/>
      <c r="M132" s="171"/>
      <c r="N132" s="171"/>
      <c r="O132" s="171"/>
      <c r="P132" s="171"/>
      <c r="Q132" s="171"/>
      <c r="R132" s="171"/>
      <c r="S132" s="171"/>
      <c r="T132" s="171"/>
      <c r="U132" s="171"/>
      <c r="V132" s="171"/>
      <c r="W132" s="171"/>
      <c r="X132" s="171"/>
      <c r="Y132" s="171"/>
      <c r="Z132" s="171"/>
      <c r="AA132" s="171"/>
      <c r="AB132" s="171"/>
      <c r="AC132" s="171"/>
      <c r="AD132" s="171"/>
      <c r="AE132" s="171"/>
      <c r="AF132" s="171"/>
      <c r="AG132" s="171"/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71"/>
      <c r="BF132" s="171"/>
      <c r="BG132" s="171"/>
      <c r="BH132" s="171"/>
    </row>
    <row r="133" spans="1:60" outlineLevel="1" x14ac:dyDescent="0.2">
      <c r="A133" s="185">
        <v>48</v>
      </c>
      <c r="B133" s="175" t="s">
        <v>282</v>
      </c>
      <c r="C133" s="207" t="s">
        <v>283</v>
      </c>
      <c r="D133" s="177" t="s">
        <v>99</v>
      </c>
      <c r="E133" s="179">
        <v>4</v>
      </c>
      <c r="F133" s="183"/>
      <c r="G133" s="182">
        <f>E133*F133</f>
        <v>0</v>
      </c>
      <c r="H133" s="181" t="s">
        <v>205</v>
      </c>
      <c r="I133" s="187" t="s">
        <v>101</v>
      </c>
      <c r="J133" s="171"/>
      <c r="K133" s="171"/>
      <c r="L133" s="171"/>
      <c r="M133" s="171"/>
      <c r="N133" s="171"/>
      <c r="O133" s="171"/>
      <c r="P133" s="171"/>
      <c r="Q133" s="171"/>
      <c r="R133" s="171"/>
      <c r="S133" s="171"/>
      <c r="T133" s="171"/>
      <c r="U133" s="171"/>
      <c r="V133" s="171"/>
      <c r="W133" s="171"/>
      <c r="X133" s="171"/>
      <c r="Y133" s="171"/>
      <c r="Z133" s="171"/>
      <c r="AA133" s="171"/>
      <c r="AB133" s="171"/>
      <c r="AC133" s="171"/>
      <c r="AD133" s="171"/>
      <c r="AE133" s="171"/>
      <c r="AF133" s="171"/>
      <c r="AG133" s="171"/>
      <c r="AH133" s="171"/>
      <c r="AI133" s="171"/>
      <c r="AJ133" s="171"/>
      <c r="AK133" s="171"/>
      <c r="AL133" s="171"/>
      <c r="AM133" s="171">
        <v>21</v>
      </c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71"/>
      <c r="BF133" s="171"/>
      <c r="BG133" s="171"/>
      <c r="BH133" s="171"/>
    </row>
    <row r="134" spans="1:60" outlineLevel="1" x14ac:dyDescent="0.2">
      <c r="A134" s="185">
        <v>49</v>
      </c>
      <c r="B134" s="175" t="s">
        <v>284</v>
      </c>
      <c r="C134" s="207" t="s">
        <v>285</v>
      </c>
      <c r="D134" s="177" t="s">
        <v>99</v>
      </c>
      <c r="E134" s="179">
        <v>1</v>
      </c>
      <c r="F134" s="183"/>
      <c r="G134" s="182">
        <f>E134*F134</f>
        <v>0</v>
      </c>
      <c r="H134" s="181" t="s">
        <v>205</v>
      </c>
      <c r="I134" s="187" t="s">
        <v>101</v>
      </c>
      <c r="J134" s="171"/>
      <c r="K134" s="171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/>
      <c r="AH134" s="171"/>
      <c r="AI134" s="171"/>
      <c r="AJ134" s="171"/>
      <c r="AK134" s="171"/>
      <c r="AL134" s="171"/>
      <c r="AM134" s="171">
        <v>21</v>
      </c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</row>
    <row r="135" spans="1:60" outlineLevel="1" x14ac:dyDescent="0.2">
      <c r="A135" s="185">
        <v>50</v>
      </c>
      <c r="B135" s="175" t="s">
        <v>286</v>
      </c>
      <c r="C135" s="207" t="s">
        <v>287</v>
      </c>
      <c r="D135" s="177" t="s">
        <v>99</v>
      </c>
      <c r="E135" s="179">
        <v>4</v>
      </c>
      <c r="F135" s="183"/>
      <c r="G135" s="182">
        <f>E135*F135</f>
        <v>0</v>
      </c>
      <c r="H135" s="181" t="s">
        <v>205</v>
      </c>
      <c r="I135" s="187" t="s">
        <v>101</v>
      </c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  <c r="W135" s="171"/>
      <c r="X135" s="171"/>
      <c r="Y135" s="171"/>
      <c r="Z135" s="171"/>
      <c r="AA135" s="171"/>
      <c r="AB135" s="171"/>
      <c r="AC135" s="171"/>
      <c r="AD135" s="171"/>
      <c r="AE135" s="171"/>
      <c r="AF135" s="171"/>
      <c r="AG135" s="171"/>
      <c r="AH135" s="171"/>
      <c r="AI135" s="171"/>
      <c r="AJ135" s="171"/>
      <c r="AK135" s="171"/>
      <c r="AL135" s="171"/>
      <c r="AM135" s="171">
        <v>21</v>
      </c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</row>
    <row r="136" spans="1:60" outlineLevel="1" x14ac:dyDescent="0.2">
      <c r="A136" s="185"/>
      <c r="B136" s="237" t="s">
        <v>288</v>
      </c>
      <c r="C136" s="238"/>
      <c r="D136" s="239"/>
      <c r="E136" s="240"/>
      <c r="F136" s="241"/>
      <c r="G136" s="242"/>
      <c r="H136" s="181"/>
      <c r="I136" s="187"/>
      <c r="J136" s="171"/>
      <c r="K136" s="171">
        <v>1</v>
      </c>
      <c r="L136" s="171"/>
      <c r="M136" s="171"/>
      <c r="N136" s="171"/>
      <c r="O136" s="171"/>
      <c r="P136" s="171"/>
      <c r="Q136" s="171"/>
      <c r="R136" s="171"/>
      <c r="S136" s="171"/>
      <c r="T136" s="171"/>
      <c r="U136" s="171"/>
      <c r="V136" s="171"/>
      <c r="W136" s="171"/>
      <c r="X136" s="171"/>
      <c r="Y136" s="171"/>
      <c r="Z136" s="171"/>
      <c r="AA136" s="171"/>
      <c r="AB136" s="171"/>
      <c r="AC136" s="171"/>
      <c r="AD136" s="171"/>
      <c r="AE136" s="171"/>
      <c r="AF136" s="171"/>
      <c r="AG136" s="171"/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</row>
    <row r="137" spans="1:60" outlineLevel="1" x14ac:dyDescent="0.2">
      <c r="A137" s="185"/>
      <c r="B137" s="237" t="s">
        <v>289</v>
      </c>
      <c r="C137" s="238"/>
      <c r="D137" s="239"/>
      <c r="E137" s="240"/>
      <c r="F137" s="241"/>
      <c r="G137" s="242"/>
      <c r="H137" s="181"/>
      <c r="I137" s="187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  <c r="W137" s="171"/>
      <c r="X137" s="171"/>
      <c r="Y137" s="171"/>
      <c r="Z137" s="171"/>
      <c r="AA137" s="171"/>
      <c r="AB137" s="171"/>
      <c r="AC137" s="171"/>
      <c r="AD137" s="171"/>
      <c r="AE137" s="171"/>
      <c r="AF137" s="171"/>
      <c r="AG137" s="171"/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</row>
    <row r="138" spans="1:60" outlineLevel="1" x14ac:dyDescent="0.2">
      <c r="A138" s="185">
        <v>51</v>
      </c>
      <c r="B138" s="175" t="s">
        <v>290</v>
      </c>
      <c r="C138" s="207" t="s">
        <v>291</v>
      </c>
      <c r="D138" s="177" t="s">
        <v>99</v>
      </c>
      <c r="E138" s="179">
        <v>3</v>
      </c>
      <c r="F138" s="183"/>
      <c r="G138" s="182">
        <f t="shared" ref="G138:G150" si="0">E138*F138</f>
        <v>0</v>
      </c>
      <c r="H138" s="181" t="s">
        <v>205</v>
      </c>
      <c r="I138" s="187" t="s">
        <v>101</v>
      </c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  <c r="W138" s="171"/>
      <c r="X138" s="171"/>
      <c r="Y138" s="171"/>
      <c r="Z138" s="171"/>
      <c r="AA138" s="171"/>
      <c r="AB138" s="171"/>
      <c r="AC138" s="171"/>
      <c r="AD138" s="171"/>
      <c r="AE138" s="171"/>
      <c r="AF138" s="171"/>
      <c r="AG138" s="171"/>
      <c r="AH138" s="171"/>
      <c r="AI138" s="171"/>
      <c r="AJ138" s="171"/>
      <c r="AK138" s="171"/>
      <c r="AL138" s="171"/>
      <c r="AM138" s="171">
        <v>21</v>
      </c>
      <c r="AN138" s="171"/>
      <c r="AO138" s="171"/>
      <c r="AP138" s="171"/>
      <c r="AQ138" s="171"/>
      <c r="AR138" s="171"/>
      <c r="AS138" s="171"/>
      <c r="AT138" s="171"/>
      <c r="AU138" s="171"/>
      <c r="AV138" s="171"/>
      <c r="AW138" s="171"/>
      <c r="AX138" s="171"/>
      <c r="AY138" s="171"/>
      <c r="AZ138" s="171"/>
      <c r="BA138" s="171"/>
      <c r="BB138" s="171"/>
      <c r="BC138" s="171"/>
      <c r="BD138" s="171"/>
      <c r="BE138" s="171"/>
      <c r="BF138" s="171"/>
      <c r="BG138" s="171"/>
      <c r="BH138" s="171"/>
    </row>
    <row r="139" spans="1:60" outlineLevel="1" x14ac:dyDescent="0.2">
      <c r="A139" s="185">
        <v>52</v>
      </c>
      <c r="B139" s="175" t="s">
        <v>292</v>
      </c>
      <c r="C139" s="207" t="s">
        <v>293</v>
      </c>
      <c r="D139" s="177" t="s">
        <v>99</v>
      </c>
      <c r="E139" s="179">
        <v>1</v>
      </c>
      <c r="F139" s="183"/>
      <c r="G139" s="182">
        <f t="shared" si="0"/>
        <v>0</v>
      </c>
      <c r="H139" s="181" t="s">
        <v>205</v>
      </c>
      <c r="I139" s="187" t="s">
        <v>101</v>
      </c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/>
      <c r="AH139" s="171"/>
      <c r="AI139" s="171"/>
      <c r="AJ139" s="171"/>
      <c r="AK139" s="171"/>
      <c r="AL139" s="171"/>
      <c r="AM139" s="171">
        <v>21</v>
      </c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</row>
    <row r="140" spans="1:60" outlineLevel="1" x14ac:dyDescent="0.2">
      <c r="A140" s="185">
        <v>53</v>
      </c>
      <c r="B140" s="175" t="s">
        <v>294</v>
      </c>
      <c r="C140" s="207" t="s">
        <v>295</v>
      </c>
      <c r="D140" s="177" t="s">
        <v>272</v>
      </c>
      <c r="E140" s="179">
        <v>1</v>
      </c>
      <c r="F140" s="183"/>
      <c r="G140" s="182">
        <f t="shared" si="0"/>
        <v>0</v>
      </c>
      <c r="H140" s="181"/>
      <c r="I140" s="187" t="s">
        <v>255</v>
      </c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/>
      <c r="AH140" s="171"/>
      <c r="AI140" s="171"/>
      <c r="AJ140" s="171"/>
      <c r="AK140" s="171"/>
      <c r="AL140" s="171"/>
      <c r="AM140" s="171">
        <v>21</v>
      </c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</row>
    <row r="141" spans="1:60" ht="22.5" outlineLevel="1" x14ac:dyDescent="0.2">
      <c r="A141" s="185">
        <v>54</v>
      </c>
      <c r="B141" s="175" t="s">
        <v>296</v>
      </c>
      <c r="C141" s="207" t="s">
        <v>297</v>
      </c>
      <c r="D141" s="177" t="s">
        <v>99</v>
      </c>
      <c r="E141" s="179">
        <v>3</v>
      </c>
      <c r="F141" s="183"/>
      <c r="G141" s="182">
        <f t="shared" si="0"/>
        <v>0</v>
      </c>
      <c r="H141" s="181" t="s">
        <v>192</v>
      </c>
      <c r="I141" s="187" t="s">
        <v>101</v>
      </c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/>
      <c r="AH141" s="171"/>
      <c r="AI141" s="171"/>
      <c r="AJ141" s="171"/>
      <c r="AK141" s="171"/>
      <c r="AL141" s="171"/>
      <c r="AM141" s="171">
        <v>21</v>
      </c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</row>
    <row r="142" spans="1:60" outlineLevel="1" x14ac:dyDescent="0.2">
      <c r="A142" s="185">
        <v>55</v>
      </c>
      <c r="B142" s="175" t="s">
        <v>298</v>
      </c>
      <c r="C142" s="207" t="s">
        <v>299</v>
      </c>
      <c r="D142" s="177" t="s">
        <v>99</v>
      </c>
      <c r="E142" s="179">
        <v>1</v>
      </c>
      <c r="F142" s="183"/>
      <c r="G142" s="182">
        <f t="shared" si="0"/>
        <v>0</v>
      </c>
      <c r="H142" s="181"/>
      <c r="I142" s="187" t="s">
        <v>255</v>
      </c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/>
      <c r="AH142" s="171"/>
      <c r="AI142" s="171"/>
      <c r="AJ142" s="171"/>
      <c r="AK142" s="171"/>
      <c r="AL142" s="171"/>
      <c r="AM142" s="171">
        <v>21</v>
      </c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1"/>
    </row>
    <row r="143" spans="1:60" outlineLevel="1" x14ac:dyDescent="0.2">
      <c r="A143" s="185">
        <v>56</v>
      </c>
      <c r="B143" s="175" t="s">
        <v>300</v>
      </c>
      <c r="C143" s="207" t="s">
        <v>301</v>
      </c>
      <c r="D143" s="177" t="s">
        <v>99</v>
      </c>
      <c r="E143" s="179">
        <v>41.692799999999998</v>
      </c>
      <c r="F143" s="183"/>
      <c r="G143" s="182">
        <f t="shared" si="0"/>
        <v>0</v>
      </c>
      <c r="H143" s="181" t="s">
        <v>192</v>
      </c>
      <c r="I143" s="187" t="s">
        <v>101</v>
      </c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/>
      <c r="AH143" s="171"/>
      <c r="AI143" s="171"/>
      <c r="AJ143" s="171"/>
      <c r="AK143" s="171"/>
      <c r="AL143" s="171"/>
      <c r="AM143" s="171">
        <v>21</v>
      </c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</row>
    <row r="144" spans="1:60" ht="22.5" outlineLevel="1" x14ac:dyDescent="0.2">
      <c r="A144" s="185">
        <v>57</v>
      </c>
      <c r="B144" s="175" t="s">
        <v>302</v>
      </c>
      <c r="C144" s="207" t="s">
        <v>303</v>
      </c>
      <c r="D144" s="177" t="s">
        <v>99</v>
      </c>
      <c r="E144" s="179">
        <v>4.04</v>
      </c>
      <c r="F144" s="183"/>
      <c r="G144" s="182">
        <f t="shared" si="0"/>
        <v>0</v>
      </c>
      <c r="H144" s="181" t="s">
        <v>192</v>
      </c>
      <c r="I144" s="187" t="s">
        <v>101</v>
      </c>
      <c r="J144" s="171"/>
      <c r="K144" s="171"/>
      <c r="L144" s="171"/>
      <c r="M144" s="171"/>
      <c r="N144" s="171"/>
      <c r="O144" s="171"/>
      <c r="P144" s="171"/>
      <c r="Q144" s="171"/>
      <c r="R144" s="171"/>
      <c r="S144" s="171"/>
      <c r="T144" s="171"/>
      <c r="U144" s="171"/>
      <c r="V144" s="171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/>
      <c r="AH144" s="171"/>
      <c r="AI144" s="171"/>
      <c r="AJ144" s="171"/>
      <c r="AK144" s="171"/>
      <c r="AL144" s="171"/>
      <c r="AM144" s="171">
        <v>21</v>
      </c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1"/>
    </row>
    <row r="145" spans="1:60" ht="22.5" outlineLevel="1" x14ac:dyDescent="0.2">
      <c r="A145" s="185">
        <v>58</v>
      </c>
      <c r="B145" s="175" t="s">
        <v>304</v>
      </c>
      <c r="C145" s="207" t="s">
        <v>305</v>
      </c>
      <c r="D145" s="177" t="s">
        <v>99</v>
      </c>
      <c r="E145" s="179">
        <v>1.01</v>
      </c>
      <c r="F145" s="183"/>
      <c r="G145" s="182">
        <f t="shared" si="0"/>
        <v>0</v>
      </c>
      <c r="H145" s="181" t="s">
        <v>192</v>
      </c>
      <c r="I145" s="187" t="s">
        <v>101</v>
      </c>
      <c r="J145" s="171"/>
      <c r="K145" s="171"/>
      <c r="L145" s="171"/>
      <c r="M145" s="171"/>
      <c r="N145" s="171"/>
      <c r="O145" s="171"/>
      <c r="P145" s="171"/>
      <c r="Q145" s="171"/>
      <c r="R145" s="171"/>
      <c r="S145" s="171"/>
      <c r="T145" s="171"/>
      <c r="U145" s="171"/>
      <c r="V145" s="171"/>
      <c r="W145" s="171"/>
      <c r="X145" s="171"/>
      <c r="Y145" s="171"/>
      <c r="Z145" s="171"/>
      <c r="AA145" s="171"/>
      <c r="AB145" s="171"/>
      <c r="AC145" s="171"/>
      <c r="AD145" s="171"/>
      <c r="AE145" s="171"/>
      <c r="AF145" s="171"/>
      <c r="AG145" s="171"/>
      <c r="AH145" s="171"/>
      <c r="AI145" s="171"/>
      <c r="AJ145" s="171"/>
      <c r="AK145" s="171"/>
      <c r="AL145" s="171"/>
      <c r="AM145" s="171">
        <v>21</v>
      </c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</row>
    <row r="146" spans="1:60" ht="22.5" outlineLevel="1" x14ac:dyDescent="0.2">
      <c r="A146" s="185">
        <v>59</v>
      </c>
      <c r="B146" s="175" t="s">
        <v>306</v>
      </c>
      <c r="C146" s="207" t="s">
        <v>307</v>
      </c>
      <c r="D146" s="177" t="s">
        <v>99</v>
      </c>
      <c r="E146" s="179">
        <v>3.03</v>
      </c>
      <c r="F146" s="183"/>
      <c r="G146" s="182">
        <f t="shared" si="0"/>
        <v>0</v>
      </c>
      <c r="H146" s="181" t="s">
        <v>192</v>
      </c>
      <c r="I146" s="187" t="s">
        <v>101</v>
      </c>
      <c r="J146" s="171"/>
      <c r="K146" s="171"/>
      <c r="L146" s="171"/>
      <c r="M146" s="171"/>
      <c r="N146" s="171"/>
      <c r="O146" s="171"/>
      <c r="P146" s="171"/>
      <c r="Q146" s="171"/>
      <c r="R146" s="171"/>
      <c r="S146" s="171"/>
      <c r="T146" s="171"/>
      <c r="U146" s="171"/>
      <c r="V146" s="171"/>
      <c r="W146" s="171"/>
      <c r="X146" s="171"/>
      <c r="Y146" s="171"/>
      <c r="Z146" s="171"/>
      <c r="AA146" s="171"/>
      <c r="AB146" s="171"/>
      <c r="AC146" s="171"/>
      <c r="AD146" s="171"/>
      <c r="AE146" s="171"/>
      <c r="AF146" s="171"/>
      <c r="AG146" s="171"/>
      <c r="AH146" s="171"/>
      <c r="AI146" s="171"/>
      <c r="AJ146" s="171"/>
      <c r="AK146" s="171"/>
      <c r="AL146" s="171"/>
      <c r="AM146" s="171">
        <v>21</v>
      </c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</row>
    <row r="147" spans="1:60" ht="22.5" outlineLevel="1" x14ac:dyDescent="0.2">
      <c r="A147" s="185">
        <v>60</v>
      </c>
      <c r="B147" s="175" t="s">
        <v>308</v>
      </c>
      <c r="C147" s="207" t="s">
        <v>309</v>
      </c>
      <c r="D147" s="177" t="s">
        <v>99</v>
      </c>
      <c r="E147" s="179">
        <v>1.01</v>
      </c>
      <c r="F147" s="183"/>
      <c r="G147" s="182">
        <f t="shared" si="0"/>
        <v>0</v>
      </c>
      <c r="H147" s="181" t="s">
        <v>192</v>
      </c>
      <c r="I147" s="187" t="s">
        <v>101</v>
      </c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  <c r="W147" s="171"/>
      <c r="X147" s="171"/>
      <c r="Y147" s="171"/>
      <c r="Z147" s="171"/>
      <c r="AA147" s="171"/>
      <c r="AB147" s="171"/>
      <c r="AC147" s="171"/>
      <c r="AD147" s="171"/>
      <c r="AE147" s="171"/>
      <c r="AF147" s="171"/>
      <c r="AG147" s="171"/>
      <c r="AH147" s="171"/>
      <c r="AI147" s="171"/>
      <c r="AJ147" s="171"/>
      <c r="AK147" s="171"/>
      <c r="AL147" s="171"/>
      <c r="AM147" s="171">
        <v>21</v>
      </c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</row>
    <row r="148" spans="1:60" outlineLevel="1" x14ac:dyDescent="0.2">
      <c r="A148" s="185">
        <v>61</v>
      </c>
      <c r="B148" s="175" t="s">
        <v>310</v>
      </c>
      <c r="C148" s="207" t="s">
        <v>311</v>
      </c>
      <c r="D148" s="177" t="s">
        <v>99</v>
      </c>
      <c r="E148" s="179">
        <v>3.03</v>
      </c>
      <c r="F148" s="183"/>
      <c r="G148" s="182">
        <f t="shared" si="0"/>
        <v>0</v>
      </c>
      <c r="H148" s="181"/>
      <c r="I148" s="187" t="s">
        <v>255</v>
      </c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71"/>
      <c r="X148" s="171"/>
      <c r="Y148" s="171"/>
      <c r="Z148" s="171"/>
      <c r="AA148" s="171"/>
      <c r="AB148" s="171"/>
      <c r="AC148" s="171"/>
      <c r="AD148" s="171"/>
      <c r="AE148" s="171"/>
      <c r="AF148" s="171"/>
      <c r="AG148" s="171"/>
      <c r="AH148" s="171"/>
      <c r="AI148" s="171"/>
      <c r="AJ148" s="171"/>
      <c r="AK148" s="171"/>
      <c r="AL148" s="171"/>
      <c r="AM148" s="171">
        <v>21</v>
      </c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</row>
    <row r="149" spans="1:60" outlineLevel="1" x14ac:dyDescent="0.2">
      <c r="A149" s="185">
        <v>62</v>
      </c>
      <c r="B149" s="175" t="s">
        <v>312</v>
      </c>
      <c r="C149" s="207" t="s">
        <v>313</v>
      </c>
      <c r="D149" s="177" t="s">
        <v>99</v>
      </c>
      <c r="E149" s="179">
        <v>1.01</v>
      </c>
      <c r="F149" s="183"/>
      <c r="G149" s="182">
        <f t="shared" si="0"/>
        <v>0</v>
      </c>
      <c r="H149" s="181"/>
      <c r="I149" s="187" t="s">
        <v>255</v>
      </c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  <c r="W149" s="171"/>
      <c r="X149" s="171"/>
      <c r="Y149" s="171"/>
      <c r="Z149" s="171"/>
      <c r="AA149" s="171"/>
      <c r="AB149" s="171"/>
      <c r="AC149" s="171"/>
      <c r="AD149" s="171"/>
      <c r="AE149" s="171"/>
      <c r="AF149" s="171"/>
      <c r="AG149" s="171"/>
      <c r="AH149" s="171"/>
      <c r="AI149" s="171"/>
      <c r="AJ149" s="171"/>
      <c r="AK149" s="171"/>
      <c r="AL149" s="171"/>
      <c r="AM149" s="171">
        <v>21</v>
      </c>
      <c r="AN149" s="171"/>
      <c r="AO149" s="171"/>
      <c r="AP149" s="171"/>
      <c r="AQ149" s="171"/>
      <c r="AR149" s="171"/>
      <c r="AS149" s="171"/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</row>
    <row r="150" spans="1:60" ht="22.5" outlineLevel="1" x14ac:dyDescent="0.2">
      <c r="A150" s="185">
        <v>63</v>
      </c>
      <c r="B150" s="175" t="s">
        <v>314</v>
      </c>
      <c r="C150" s="207" t="s">
        <v>315</v>
      </c>
      <c r="D150" s="177" t="s">
        <v>99</v>
      </c>
      <c r="E150" s="179">
        <v>9</v>
      </c>
      <c r="F150" s="183"/>
      <c r="G150" s="182">
        <f t="shared" si="0"/>
        <v>0</v>
      </c>
      <c r="H150" s="181" t="s">
        <v>192</v>
      </c>
      <c r="I150" s="187" t="s">
        <v>101</v>
      </c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/>
      <c r="AH150" s="171"/>
      <c r="AI150" s="171"/>
      <c r="AJ150" s="171"/>
      <c r="AK150" s="171"/>
      <c r="AL150" s="171"/>
      <c r="AM150" s="171">
        <v>21</v>
      </c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</row>
    <row r="151" spans="1:60" x14ac:dyDescent="0.2">
      <c r="A151" s="184" t="s">
        <v>92</v>
      </c>
      <c r="B151" s="174" t="s">
        <v>316</v>
      </c>
      <c r="C151" s="206" t="s">
        <v>317</v>
      </c>
      <c r="D151" s="176"/>
      <c r="E151" s="178"/>
      <c r="F151" s="259">
        <f>SUM(G152:G153)</f>
        <v>0</v>
      </c>
      <c r="G151" s="260"/>
      <c r="H151" s="180"/>
      <c r="I151" s="186"/>
    </row>
    <row r="152" spans="1:60" outlineLevel="1" x14ac:dyDescent="0.2">
      <c r="A152" s="185"/>
      <c r="B152" s="253" t="s">
        <v>318</v>
      </c>
      <c r="C152" s="254"/>
      <c r="D152" s="255"/>
      <c r="E152" s="256"/>
      <c r="F152" s="257"/>
      <c r="G152" s="258"/>
      <c r="H152" s="181"/>
      <c r="I152" s="187"/>
      <c r="J152" s="171"/>
      <c r="K152" s="171">
        <v>1</v>
      </c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1"/>
      <c r="X152" s="171"/>
      <c r="Y152" s="171"/>
      <c r="Z152" s="171"/>
      <c r="AA152" s="171"/>
      <c r="AB152" s="171"/>
      <c r="AC152" s="171"/>
      <c r="AD152" s="171"/>
      <c r="AE152" s="171"/>
      <c r="AF152" s="171"/>
      <c r="AG152" s="171"/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</row>
    <row r="153" spans="1:60" outlineLevel="1" x14ac:dyDescent="0.2">
      <c r="A153" s="185">
        <v>64</v>
      </c>
      <c r="B153" s="175" t="s">
        <v>319</v>
      </c>
      <c r="C153" s="207" t="s">
        <v>320</v>
      </c>
      <c r="D153" s="177" t="s">
        <v>81</v>
      </c>
      <c r="E153" s="179">
        <v>7</v>
      </c>
      <c r="F153" s="183"/>
      <c r="G153" s="182">
        <f>E153*F153</f>
        <v>0</v>
      </c>
      <c r="H153" s="181" t="s">
        <v>321</v>
      </c>
      <c r="I153" s="187" t="s">
        <v>101</v>
      </c>
      <c r="J153" s="171"/>
      <c r="K153" s="171"/>
      <c r="L153" s="171"/>
      <c r="M153" s="171"/>
      <c r="N153" s="171"/>
      <c r="O153" s="171"/>
      <c r="P153" s="171"/>
      <c r="Q153" s="171"/>
      <c r="R153" s="171"/>
      <c r="S153" s="171"/>
      <c r="T153" s="171"/>
      <c r="U153" s="171"/>
      <c r="V153" s="171"/>
      <c r="W153" s="171"/>
      <c r="X153" s="171"/>
      <c r="Y153" s="171"/>
      <c r="Z153" s="171"/>
      <c r="AA153" s="171"/>
      <c r="AB153" s="171"/>
      <c r="AC153" s="171"/>
      <c r="AD153" s="171"/>
      <c r="AE153" s="171"/>
      <c r="AF153" s="171"/>
      <c r="AG153" s="171"/>
      <c r="AH153" s="171"/>
      <c r="AI153" s="171"/>
      <c r="AJ153" s="171"/>
      <c r="AK153" s="171"/>
      <c r="AL153" s="171"/>
      <c r="AM153" s="171">
        <v>21</v>
      </c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</row>
    <row r="154" spans="1:60" x14ac:dyDescent="0.2">
      <c r="A154" s="184" t="s">
        <v>92</v>
      </c>
      <c r="B154" s="174" t="s">
        <v>322</v>
      </c>
      <c r="C154" s="206" t="s">
        <v>323</v>
      </c>
      <c r="D154" s="176"/>
      <c r="E154" s="178"/>
      <c r="F154" s="259">
        <f>SUM(G155:G157)</f>
        <v>0</v>
      </c>
      <c r="G154" s="260"/>
      <c r="H154" s="180"/>
      <c r="I154" s="186"/>
    </row>
    <row r="155" spans="1:60" outlineLevel="1" x14ac:dyDescent="0.2">
      <c r="A155" s="185"/>
      <c r="B155" s="253" t="s">
        <v>324</v>
      </c>
      <c r="C155" s="254"/>
      <c r="D155" s="255"/>
      <c r="E155" s="256"/>
      <c r="F155" s="257"/>
      <c r="G155" s="258"/>
      <c r="H155" s="181"/>
      <c r="I155" s="187"/>
      <c r="J155" s="171"/>
      <c r="K155" s="171">
        <v>1</v>
      </c>
      <c r="L155" s="171"/>
      <c r="M155" s="171"/>
      <c r="N155" s="171"/>
      <c r="O155" s="171"/>
      <c r="P155" s="171"/>
      <c r="Q155" s="171"/>
      <c r="R155" s="171"/>
      <c r="S155" s="171"/>
      <c r="T155" s="171"/>
      <c r="U155" s="171"/>
      <c r="V155" s="171"/>
      <c r="W155" s="171"/>
      <c r="X155" s="171"/>
      <c r="Y155" s="171"/>
      <c r="Z155" s="171"/>
      <c r="AA155" s="171"/>
      <c r="AB155" s="171"/>
      <c r="AC155" s="171"/>
      <c r="AD155" s="171"/>
      <c r="AE155" s="171"/>
      <c r="AF155" s="171"/>
      <c r="AG155" s="171"/>
      <c r="AH155" s="171"/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</row>
    <row r="156" spans="1:60" outlineLevel="1" x14ac:dyDescent="0.2">
      <c r="A156" s="185"/>
      <c r="B156" s="237" t="s">
        <v>325</v>
      </c>
      <c r="C156" s="238"/>
      <c r="D156" s="239"/>
      <c r="E156" s="240"/>
      <c r="F156" s="241"/>
      <c r="G156" s="242"/>
      <c r="H156" s="181"/>
      <c r="I156" s="187"/>
      <c r="J156" s="171"/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171"/>
      <c r="V156" s="171"/>
      <c r="W156" s="171"/>
      <c r="X156" s="171"/>
      <c r="Y156" s="171"/>
      <c r="Z156" s="171"/>
      <c r="AA156" s="171"/>
      <c r="AB156" s="171"/>
      <c r="AC156" s="171"/>
      <c r="AD156" s="171"/>
      <c r="AE156" s="171"/>
      <c r="AF156" s="171"/>
      <c r="AG156" s="171"/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</row>
    <row r="157" spans="1:60" outlineLevel="1" x14ac:dyDescent="0.2">
      <c r="A157" s="185">
        <v>65</v>
      </c>
      <c r="B157" s="175" t="s">
        <v>326</v>
      </c>
      <c r="C157" s="207" t="s">
        <v>327</v>
      </c>
      <c r="D157" s="177" t="s">
        <v>328</v>
      </c>
      <c r="E157" s="179">
        <v>564.52711999999997</v>
      </c>
      <c r="F157" s="183"/>
      <c r="G157" s="182">
        <f>E157*F157</f>
        <v>0</v>
      </c>
      <c r="H157" s="181" t="s">
        <v>205</v>
      </c>
      <c r="I157" s="187" t="s">
        <v>101</v>
      </c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/>
      <c r="AH157" s="171"/>
      <c r="AI157" s="171"/>
      <c r="AJ157" s="171"/>
      <c r="AK157" s="171"/>
      <c r="AL157" s="171"/>
      <c r="AM157" s="171">
        <v>21</v>
      </c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</row>
    <row r="158" spans="1:60" x14ac:dyDescent="0.2">
      <c r="A158" s="184" t="s">
        <v>92</v>
      </c>
      <c r="B158" s="174" t="s">
        <v>329</v>
      </c>
      <c r="C158" s="206" t="s">
        <v>330</v>
      </c>
      <c r="D158" s="176"/>
      <c r="E158" s="178"/>
      <c r="F158" s="259">
        <f>SUM(G159:G164)</f>
        <v>0</v>
      </c>
      <c r="G158" s="260"/>
      <c r="H158" s="180"/>
      <c r="I158" s="186"/>
    </row>
    <row r="159" spans="1:60" outlineLevel="1" x14ac:dyDescent="0.2">
      <c r="A159" s="185"/>
      <c r="B159" s="253" t="s">
        <v>331</v>
      </c>
      <c r="C159" s="254"/>
      <c r="D159" s="255"/>
      <c r="E159" s="256"/>
      <c r="F159" s="257"/>
      <c r="G159" s="258"/>
      <c r="H159" s="181"/>
      <c r="I159" s="187"/>
      <c r="J159" s="171"/>
      <c r="K159" s="171">
        <v>1</v>
      </c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/>
      <c r="AH159" s="171"/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</row>
    <row r="160" spans="1:60" outlineLevel="1" x14ac:dyDescent="0.2">
      <c r="A160" s="185">
        <v>66</v>
      </c>
      <c r="B160" s="175" t="s">
        <v>332</v>
      </c>
      <c r="C160" s="207" t="s">
        <v>333</v>
      </c>
      <c r="D160" s="177" t="s">
        <v>328</v>
      </c>
      <c r="E160" s="179">
        <v>3.2200000000000002E-3</v>
      </c>
      <c r="F160" s="183"/>
      <c r="G160" s="182">
        <f>E160*F160</f>
        <v>0</v>
      </c>
      <c r="H160" s="181" t="s">
        <v>334</v>
      </c>
      <c r="I160" s="187" t="s">
        <v>101</v>
      </c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/>
      <c r="AH160" s="171"/>
      <c r="AI160" s="171"/>
      <c r="AJ160" s="171"/>
      <c r="AK160" s="171"/>
      <c r="AL160" s="171"/>
      <c r="AM160" s="171">
        <v>21</v>
      </c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</row>
    <row r="161" spans="1:60" outlineLevel="1" x14ac:dyDescent="0.2">
      <c r="A161" s="185">
        <v>67</v>
      </c>
      <c r="B161" s="175" t="s">
        <v>335</v>
      </c>
      <c r="C161" s="207" t="s">
        <v>336</v>
      </c>
      <c r="D161" s="177" t="s">
        <v>328</v>
      </c>
      <c r="E161" s="179">
        <v>1.2880000000000001E-2</v>
      </c>
      <c r="F161" s="183"/>
      <c r="G161" s="182">
        <f>E161*F161</f>
        <v>0</v>
      </c>
      <c r="H161" s="181" t="s">
        <v>334</v>
      </c>
      <c r="I161" s="187" t="s">
        <v>101</v>
      </c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/>
      <c r="AH161" s="171"/>
      <c r="AI161" s="171"/>
      <c r="AJ161" s="171"/>
      <c r="AK161" s="171"/>
      <c r="AL161" s="171"/>
      <c r="AM161" s="171">
        <v>21</v>
      </c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</row>
    <row r="162" spans="1:60" outlineLevel="1" x14ac:dyDescent="0.2">
      <c r="A162" s="185"/>
      <c r="B162" s="237" t="s">
        <v>337</v>
      </c>
      <c r="C162" s="238"/>
      <c r="D162" s="239"/>
      <c r="E162" s="240"/>
      <c r="F162" s="241"/>
      <c r="G162" s="242"/>
      <c r="H162" s="181"/>
      <c r="I162" s="187"/>
      <c r="J162" s="171"/>
      <c r="K162" s="171">
        <v>1</v>
      </c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/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</row>
    <row r="163" spans="1:60" outlineLevel="1" x14ac:dyDescent="0.2">
      <c r="A163" s="185"/>
      <c r="B163" s="237" t="s">
        <v>338</v>
      </c>
      <c r="C163" s="238"/>
      <c r="D163" s="239"/>
      <c r="E163" s="240"/>
      <c r="F163" s="241"/>
      <c r="G163" s="242"/>
      <c r="H163" s="181"/>
      <c r="I163" s="187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</row>
    <row r="164" spans="1:60" outlineLevel="1" x14ac:dyDescent="0.2">
      <c r="A164" s="185">
        <v>68</v>
      </c>
      <c r="B164" s="175" t="s">
        <v>339</v>
      </c>
      <c r="C164" s="207" t="s">
        <v>340</v>
      </c>
      <c r="D164" s="177" t="s">
        <v>328</v>
      </c>
      <c r="E164" s="179">
        <v>3.2200000000000002E-3</v>
      </c>
      <c r="F164" s="183"/>
      <c r="G164" s="182">
        <f>E164*F164</f>
        <v>0</v>
      </c>
      <c r="H164" s="181" t="s">
        <v>341</v>
      </c>
      <c r="I164" s="187" t="s">
        <v>101</v>
      </c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/>
      <c r="AH164" s="171"/>
      <c r="AI164" s="171"/>
      <c r="AJ164" s="171"/>
      <c r="AK164" s="171"/>
      <c r="AL164" s="171"/>
      <c r="AM164" s="171">
        <v>21</v>
      </c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</row>
    <row r="165" spans="1:60" x14ac:dyDescent="0.2">
      <c r="A165" s="184" t="s">
        <v>92</v>
      </c>
      <c r="B165" s="174" t="s">
        <v>342</v>
      </c>
      <c r="C165" s="206" t="s">
        <v>343</v>
      </c>
      <c r="D165" s="176"/>
      <c r="E165" s="178"/>
      <c r="F165" s="259">
        <f>SUM(G166:G167)</f>
        <v>0</v>
      </c>
      <c r="G165" s="260"/>
      <c r="H165" s="180"/>
      <c r="I165" s="186"/>
    </row>
    <row r="166" spans="1:60" outlineLevel="1" x14ac:dyDescent="0.2">
      <c r="A166" s="185">
        <v>69</v>
      </c>
      <c r="B166" s="175" t="s">
        <v>344</v>
      </c>
      <c r="C166" s="207" t="s">
        <v>345</v>
      </c>
      <c r="D166" s="177" t="s">
        <v>346</v>
      </c>
      <c r="E166" s="179">
        <v>1</v>
      </c>
      <c r="F166" s="183"/>
      <c r="G166" s="182">
        <f>E166*F166</f>
        <v>0</v>
      </c>
      <c r="H166" s="181"/>
      <c r="I166" s="187" t="s">
        <v>255</v>
      </c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/>
      <c r="AH166" s="171"/>
      <c r="AI166" s="171"/>
      <c r="AJ166" s="171"/>
      <c r="AK166" s="171"/>
      <c r="AL166" s="171"/>
      <c r="AM166" s="171">
        <v>21</v>
      </c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</row>
    <row r="167" spans="1:60" outlineLevel="1" x14ac:dyDescent="0.2">
      <c r="A167" s="185">
        <v>70</v>
      </c>
      <c r="B167" s="175" t="s">
        <v>347</v>
      </c>
      <c r="C167" s="207" t="s">
        <v>348</v>
      </c>
      <c r="D167" s="177" t="s">
        <v>346</v>
      </c>
      <c r="E167" s="179">
        <v>1</v>
      </c>
      <c r="F167" s="183"/>
      <c r="G167" s="182">
        <f>E167*F167</f>
        <v>0</v>
      </c>
      <c r="H167" s="181"/>
      <c r="I167" s="187" t="s">
        <v>101</v>
      </c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/>
      <c r="AH167" s="171"/>
      <c r="AI167" s="171"/>
      <c r="AJ167" s="171"/>
      <c r="AK167" s="171"/>
      <c r="AL167" s="171"/>
      <c r="AM167" s="171">
        <v>21</v>
      </c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</row>
    <row r="168" spans="1:60" x14ac:dyDescent="0.2">
      <c r="A168" s="184" t="s">
        <v>92</v>
      </c>
      <c r="B168" s="174" t="s">
        <v>349</v>
      </c>
      <c r="C168" s="206" t="s">
        <v>350</v>
      </c>
      <c r="D168" s="176"/>
      <c r="E168" s="178"/>
      <c r="F168" s="259">
        <f>SUM(G169:G172)</f>
        <v>0</v>
      </c>
      <c r="G168" s="260"/>
      <c r="H168" s="180"/>
      <c r="I168" s="186"/>
    </row>
    <row r="169" spans="1:60" outlineLevel="1" x14ac:dyDescent="0.2">
      <c r="A169" s="185">
        <v>71</v>
      </c>
      <c r="B169" s="175" t="s">
        <v>351</v>
      </c>
      <c r="C169" s="207" t="s">
        <v>352</v>
      </c>
      <c r="D169" s="177" t="s">
        <v>346</v>
      </c>
      <c r="E169" s="179">
        <v>1</v>
      </c>
      <c r="F169" s="183"/>
      <c r="G169" s="182">
        <f>E169*F169</f>
        <v>0</v>
      </c>
      <c r="H169" s="181"/>
      <c r="I169" s="187" t="s">
        <v>101</v>
      </c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  <c r="W169" s="171"/>
      <c r="X169" s="171"/>
      <c r="Y169" s="171"/>
      <c r="Z169" s="171"/>
      <c r="AA169" s="171"/>
      <c r="AB169" s="171"/>
      <c r="AC169" s="171"/>
      <c r="AD169" s="171"/>
      <c r="AE169" s="171"/>
      <c r="AF169" s="171"/>
      <c r="AG169" s="171"/>
      <c r="AH169" s="171"/>
      <c r="AI169" s="171"/>
      <c r="AJ169" s="171"/>
      <c r="AK169" s="171"/>
      <c r="AL169" s="171"/>
      <c r="AM169" s="171">
        <v>21</v>
      </c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</row>
    <row r="170" spans="1:60" outlineLevel="1" x14ac:dyDescent="0.2">
      <c r="A170" s="185">
        <v>72</v>
      </c>
      <c r="B170" s="175" t="s">
        <v>353</v>
      </c>
      <c r="C170" s="207" t="s">
        <v>354</v>
      </c>
      <c r="D170" s="177" t="s">
        <v>346</v>
      </c>
      <c r="E170" s="179">
        <v>1</v>
      </c>
      <c r="F170" s="183"/>
      <c r="G170" s="182">
        <f>E170*F170</f>
        <v>0</v>
      </c>
      <c r="H170" s="181"/>
      <c r="I170" s="187" t="s">
        <v>101</v>
      </c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/>
      <c r="AH170" s="171"/>
      <c r="AI170" s="171"/>
      <c r="AJ170" s="171"/>
      <c r="AK170" s="171"/>
      <c r="AL170" s="171"/>
      <c r="AM170" s="171">
        <v>21</v>
      </c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</row>
    <row r="171" spans="1:60" outlineLevel="1" x14ac:dyDescent="0.2">
      <c r="A171" s="185">
        <v>73</v>
      </c>
      <c r="B171" s="175" t="s">
        <v>355</v>
      </c>
      <c r="C171" s="207" t="s">
        <v>356</v>
      </c>
      <c r="D171" s="177" t="s">
        <v>346</v>
      </c>
      <c r="E171" s="179">
        <v>1</v>
      </c>
      <c r="F171" s="183"/>
      <c r="G171" s="182">
        <f>E171*F171</f>
        <v>0</v>
      </c>
      <c r="H171" s="181"/>
      <c r="I171" s="187" t="s">
        <v>101</v>
      </c>
      <c r="J171" s="171"/>
      <c r="K171" s="171"/>
      <c r="L171" s="171"/>
      <c r="M171" s="171"/>
      <c r="N171" s="171"/>
      <c r="O171" s="171"/>
      <c r="P171" s="171"/>
      <c r="Q171" s="171"/>
      <c r="R171" s="171"/>
      <c r="S171" s="171"/>
      <c r="T171" s="171"/>
      <c r="U171" s="171"/>
      <c r="V171" s="171"/>
      <c r="W171" s="171"/>
      <c r="X171" s="171"/>
      <c r="Y171" s="171"/>
      <c r="Z171" s="171"/>
      <c r="AA171" s="171"/>
      <c r="AB171" s="171"/>
      <c r="AC171" s="171"/>
      <c r="AD171" s="171"/>
      <c r="AE171" s="171"/>
      <c r="AF171" s="171"/>
      <c r="AG171" s="171"/>
      <c r="AH171" s="171"/>
      <c r="AI171" s="171"/>
      <c r="AJ171" s="171"/>
      <c r="AK171" s="171"/>
      <c r="AL171" s="171"/>
      <c r="AM171" s="171">
        <v>21</v>
      </c>
      <c r="AN171" s="171"/>
      <c r="AO171" s="171"/>
      <c r="AP171" s="171"/>
      <c r="AQ171" s="171"/>
      <c r="AR171" s="171"/>
      <c r="AS171" s="171"/>
      <c r="AT171" s="171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171"/>
      <c r="BF171" s="171"/>
      <c r="BG171" s="171"/>
      <c r="BH171" s="171"/>
    </row>
    <row r="172" spans="1:60" ht="13.5" outlineLevel="1" thickBot="1" x14ac:dyDescent="0.25">
      <c r="A172" s="194">
        <v>74</v>
      </c>
      <c r="B172" s="195" t="s">
        <v>357</v>
      </c>
      <c r="C172" s="208" t="s">
        <v>358</v>
      </c>
      <c r="D172" s="196" t="s">
        <v>346</v>
      </c>
      <c r="E172" s="197">
        <v>1</v>
      </c>
      <c r="F172" s="198"/>
      <c r="G172" s="199">
        <f>E172*F172</f>
        <v>0</v>
      </c>
      <c r="H172" s="200"/>
      <c r="I172" s="201" t="s">
        <v>255</v>
      </c>
      <c r="J172" s="171"/>
      <c r="K172" s="171"/>
      <c r="L172" s="171"/>
      <c r="M172" s="171"/>
      <c r="N172" s="171"/>
      <c r="O172" s="171"/>
      <c r="P172" s="171"/>
      <c r="Q172" s="171"/>
      <c r="R172" s="171"/>
      <c r="S172" s="171"/>
      <c r="T172" s="171"/>
      <c r="U172" s="171"/>
      <c r="V172" s="171"/>
      <c r="W172" s="171"/>
      <c r="X172" s="171"/>
      <c r="Y172" s="171"/>
      <c r="Z172" s="171"/>
      <c r="AA172" s="171"/>
      <c r="AB172" s="171"/>
      <c r="AC172" s="171"/>
      <c r="AD172" s="171"/>
      <c r="AE172" s="171"/>
      <c r="AF172" s="171"/>
      <c r="AG172" s="171"/>
      <c r="AH172" s="171"/>
      <c r="AI172" s="171"/>
      <c r="AJ172" s="171"/>
      <c r="AK172" s="171"/>
      <c r="AL172" s="171"/>
      <c r="AM172" s="171">
        <v>21</v>
      </c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</row>
    <row r="173" spans="1:60" hidden="1" x14ac:dyDescent="0.2">
      <c r="C173" s="81"/>
      <c r="AK173">
        <f>SUM(AK1:AK172)</f>
        <v>0</v>
      </c>
      <c r="AL173">
        <f>SUM(AL1:AL172)</f>
        <v>0</v>
      </c>
      <c r="AN173">
        <v>15</v>
      </c>
      <c r="AO173">
        <v>21</v>
      </c>
    </row>
    <row r="174" spans="1:60" ht="13.5" hidden="1" thickBot="1" x14ac:dyDescent="0.25">
      <c r="A174" s="202"/>
      <c r="B174" s="203" t="s">
        <v>359</v>
      </c>
      <c r="C174" s="209"/>
      <c r="D174" s="204"/>
      <c r="E174" s="204"/>
      <c r="F174" s="204"/>
      <c r="G174" s="205">
        <f>F8+F78+F88+F115+F151+F154+F158+F165+F168</f>
        <v>0</v>
      </c>
      <c r="AN174">
        <f>SUMIF(AM8:AM173,AN173,G8:G173)</f>
        <v>0</v>
      </c>
      <c r="AO174">
        <f>SUMIF(AM8:AM173,AO173,G8:G173)</f>
        <v>0</v>
      </c>
    </row>
  </sheetData>
  <sheetProtection password="918B" sheet="1"/>
  <mergeCells count="96">
    <mergeCell ref="F168:G168"/>
    <mergeCell ref="B137:G137"/>
    <mergeCell ref="F151:G151"/>
    <mergeCell ref="B152:G152"/>
    <mergeCell ref="F154:G154"/>
    <mergeCell ref="B155:G155"/>
    <mergeCell ref="B156:G156"/>
    <mergeCell ref="F158:G158"/>
    <mergeCell ref="B159:G159"/>
    <mergeCell ref="B162:G162"/>
    <mergeCell ref="B163:G163"/>
    <mergeCell ref="F165:G165"/>
    <mergeCell ref="B136:G136"/>
    <mergeCell ref="B117:G117"/>
    <mergeCell ref="B118:G118"/>
    <mergeCell ref="B120:G120"/>
    <mergeCell ref="B121:G121"/>
    <mergeCell ref="B122:G122"/>
    <mergeCell ref="B124:G124"/>
    <mergeCell ref="B126:G126"/>
    <mergeCell ref="B128:G128"/>
    <mergeCell ref="B129:G129"/>
    <mergeCell ref="B131:G131"/>
    <mergeCell ref="B132:G132"/>
    <mergeCell ref="B116:G116"/>
    <mergeCell ref="B95:G95"/>
    <mergeCell ref="B96:G96"/>
    <mergeCell ref="B98:G98"/>
    <mergeCell ref="B99:G99"/>
    <mergeCell ref="B103:G103"/>
    <mergeCell ref="B104:G104"/>
    <mergeCell ref="B106:G106"/>
    <mergeCell ref="B107:G107"/>
    <mergeCell ref="B110:G110"/>
    <mergeCell ref="B111:G111"/>
    <mergeCell ref="F115:G115"/>
    <mergeCell ref="B93:G93"/>
    <mergeCell ref="B72:G72"/>
    <mergeCell ref="B74:G74"/>
    <mergeCell ref="F78:G78"/>
    <mergeCell ref="B79:G79"/>
    <mergeCell ref="B81:G81"/>
    <mergeCell ref="B83:G83"/>
    <mergeCell ref="B84:G84"/>
    <mergeCell ref="F88:G88"/>
    <mergeCell ref="B89:G89"/>
    <mergeCell ref="B90:G90"/>
    <mergeCell ref="B92:G92"/>
    <mergeCell ref="B71:G71"/>
    <mergeCell ref="B53:G53"/>
    <mergeCell ref="B55:G55"/>
    <mergeCell ref="B56:G56"/>
    <mergeCell ref="B58:G58"/>
    <mergeCell ref="B59:G59"/>
    <mergeCell ref="B61:G61"/>
    <mergeCell ref="B62:G62"/>
    <mergeCell ref="B65:G65"/>
    <mergeCell ref="B66:G66"/>
    <mergeCell ref="B68:G68"/>
    <mergeCell ref="B69:G69"/>
    <mergeCell ref="B52:G52"/>
    <mergeCell ref="B36:G36"/>
    <mergeCell ref="B37:G37"/>
    <mergeCell ref="B39:G39"/>
    <mergeCell ref="B40:G40"/>
    <mergeCell ref="B42:G42"/>
    <mergeCell ref="B43:G43"/>
    <mergeCell ref="B45:G45"/>
    <mergeCell ref="B46:G46"/>
    <mergeCell ref="B48:G48"/>
    <mergeCell ref="B49:G49"/>
    <mergeCell ref="B50:G50"/>
    <mergeCell ref="B34:G34"/>
    <mergeCell ref="B18:G18"/>
    <mergeCell ref="B19:G19"/>
    <mergeCell ref="B21:G21"/>
    <mergeCell ref="B22:G22"/>
    <mergeCell ref="B23:G23"/>
    <mergeCell ref="B24:G24"/>
    <mergeCell ref="B26:G26"/>
    <mergeCell ref="B27:G27"/>
    <mergeCell ref="B30:G30"/>
    <mergeCell ref="B31:G31"/>
    <mergeCell ref="B32:G32"/>
    <mergeCell ref="B16:G16"/>
    <mergeCell ref="A1:G1"/>
    <mergeCell ref="C2:G2"/>
    <mergeCell ref="C3:G3"/>
    <mergeCell ref="C4:G4"/>
    <mergeCell ref="C7:G7"/>
    <mergeCell ref="F8:G8"/>
    <mergeCell ref="B9:G9"/>
    <mergeCell ref="B10:G10"/>
    <mergeCell ref="B12:G12"/>
    <mergeCell ref="B13:G13"/>
    <mergeCell ref="B15:G15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SO01</vt:lpstr>
      <vt:lpstr>SO01 001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SO01'!Oblast_tisku</vt:lpstr>
      <vt:lpstr>'SO01 001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2012-06-29T07:38:16Z</cp:lastPrinted>
  <dcterms:created xsi:type="dcterms:W3CDTF">2009-04-08T07:15:50Z</dcterms:created>
  <dcterms:modified xsi:type="dcterms:W3CDTF">2013-09-26T11:18:17Z</dcterms:modified>
</cp:coreProperties>
</file>